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9375" windowHeight="8895" activeTab="0"/>
  </bookViews>
  <sheets>
    <sheet name="GERiL_S" sheetId="1" r:id="rId1"/>
  </sheets>
  <definedNames>
    <definedName name="_xlnm.Print_Area" localSheetId="0">'GERiL_S'!$A$1:$S$264</definedName>
  </definedNames>
  <calcPr fullCalcOnLoad="1"/>
</workbook>
</file>

<file path=xl/sharedStrings.xml><?xml version="1.0" encoding="utf-8"?>
<sst xmlns="http://schemas.openxmlformats.org/spreadsheetml/2006/main" count="567" uniqueCount="283">
  <si>
    <t>Punkty ECTS</t>
  </si>
  <si>
    <t>Forma oceny</t>
  </si>
  <si>
    <t>GODZINY ZAJĘĆ</t>
  </si>
  <si>
    <t>OGÓŁEM</t>
  </si>
  <si>
    <t>w tym:</t>
  </si>
  <si>
    <t>W.</t>
  </si>
  <si>
    <t>Ćw.</t>
  </si>
  <si>
    <t>Lp</t>
  </si>
  <si>
    <t xml:space="preserve">     PLAN STUDIÓW</t>
  </si>
  <si>
    <t>z bezpośrednim udziałem nauczyciela akademickiego</t>
  </si>
  <si>
    <t>samodzielna praca studenta</t>
  </si>
  <si>
    <t>rok</t>
  </si>
  <si>
    <t>Razem po I roku:</t>
  </si>
  <si>
    <t>Razem po II roku:</t>
  </si>
  <si>
    <t>RAZEM W CIĄGU TOKU STUDIÓW:</t>
  </si>
  <si>
    <t>P.</t>
  </si>
  <si>
    <t>Kod przedmiotu</t>
  </si>
  <si>
    <t>Nazwa przedmiotu</t>
  </si>
  <si>
    <t>semestr</t>
  </si>
  <si>
    <t>Razem semestr 1</t>
  </si>
  <si>
    <t>Razem semestr 2</t>
  </si>
  <si>
    <t>Razem semestr 3</t>
  </si>
  <si>
    <t>Razem semestr 4</t>
  </si>
  <si>
    <t>Razem semestr 5</t>
  </si>
  <si>
    <t>Razem semestr 6</t>
  </si>
  <si>
    <t>Razem po III roku:</t>
  </si>
  <si>
    <t>BILANS godzin i punktów ECTS pracy studenta:</t>
  </si>
  <si>
    <t>Nazwa przedmiotu/modułu</t>
  </si>
  <si>
    <t>Kod przedmiotu/modułu</t>
  </si>
  <si>
    <t>BILANS godzin i punktów ECTS modułów wybieralnych:</t>
  </si>
  <si>
    <t>Nazwa modułu wybieralnego</t>
  </si>
  <si>
    <t>GODZINY</t>
  </si>
  <si>
    <t>udział procentowy w stosunku do wszystkich godzin w planie studiów</t>
  </si>
  <si>
    <t>PUNKTY ECTS</t>
  </si>
  <si>
    <t>suma  punktów ECTS</t>
  </si>
  <si>
    <t>udział procentowy w stosunku do wszystkich punktów ECTS w planie studiów</t>
  </si>
  <si>
    <t>w tym: samodzielna praca studenta</t>
  </si>
  <si>
    <t>ZO</t>
  </si>
  <si>
    <t>Wk</t>
  </si>
  <si>
    <r>
      <t>INSTYTUT</t>
    </r>
    <r>
      <rPr>
        <sz val="10"/>
        <rFont val="Times New Roman"/>
        <family val="1"/>
      </rPr>
      <t xml:space="preserve"> ROLNICTWA</t>
    </r>
  </si>
  <si>
    <t>Seminarium dyplomowe</t>
  </si>
  <si>
    <t>IV</t>
  </si>
  <si>
    <t>Razem po IV roku:</t>
  </si>
  <si>
    <t>Pracownia dyplomowa</t>
  </si>
  <si>
    <t xml:space="preserve">obszar kształcenia: Obszar nauk rolniczych, leśnych i weterynaryjnych </t>
  </si>
  <si>
    <t>SUMA GODZIN</t>
  </si>
  <si>
    <t>SUMA</t>
  </si>
  <si>
    <t>Wk.</t>
  </si>
  <si>
    <t>S.</t>
  </si>
  <si>
    <t>Poziom kształcenia: studia pierwszego stopnia, stacjonarne</t>
  </si>
  <si>
    <t>Z</t>
  </si>
  <si>
    <t>Razem praktyki semestr 6</t>
  </si>
  <si>
    <t>Razem praktyki semestr 4</t>
  </si>
  <si>
    <t>BHP.05.1.W</t>
  </si>
  <si>
    <t>JO.01.2.C</t>
  </si>
  <si>
    <t>JO.01.3.C</t>
  </si>
  <si>
    <t>WF.03.3.C</t>
  </si>
  <si>
    <t>TI.02.3.C</t>
  </si>
  <si>
    <t>JO.01.4.C</t>
  </si>
  <si>
    <t>WF.03.4.C</t>
  </si>
  <si>
    <t>JO.01.5.C</t>
  </si>
  <si>
    <t>ZO+E</t>
  </si>
  <si>
    <t>OPIS MODUŁÓW NA KIERUNKU</t>
  </si>
  <si>
    <t>praca własna studenta</t>
  </si>
  <si>
    <t>Praktyka 2-tygodniowa produkcyjna dyplomowa, tj. 80 godz.</t>
  </si>
  <si>
    <t>Statystyczne programy komputerowe</t>
  </si>
  <si>
    <t>Język obcy</t>
  </si>
  <si>
    <t>Technologia informacyjna</t>
  </si>
  <si>
    <t>Bezpieczeństwo i higiena pracy z podstawami ergonomii</t>
  </si>
  <si>
    <t>Ćw.T</t>
  </si>
  <si>
    <t>praca z nauczycielem akademickim (z konsultacjami)</t>
  </si>
  <si>
    <t>Przygotowanie pracy inżynierskiej i egzamin dyplomowy</t>
  </si>
  <si>
    <t>profil kształcenia:  praktyczny</t>
  </si>
  <si>
    <t>Program obowiązuje od roku akademickiego 2014/2015</t>
  </si>
  <si>
    <t>Praktyka  mechanizacyjna 4 tyg. (tj. 160 godz. 2 tyg. w rolnictwie, 2 tyg. w leśnictwie</t>
  </si>
  <si>
    <t>Praktyka produkcyjna 3 tyg. (tj. 120 godz.)</t>
  </si>
  <si>
    <t>Praktyka 4-tygodniowa produkcyjna, tj. 160 godz. (1 tydz. w szkółkarstwie leśnym)</t>
  </si>
  <si>
    <t xml:space="preserve">MODUŁ/PRZEDMIOT WYBIERALNY </t>
  </si>
  <si>
    <t>Botanika z dendrologią</t>
  </si>
  <si>
    <t>Agrofizyka</t>
  </si>
  <si>
    <t>Meteorologia z klimatologią</t>
  </si>
  <si>
    <t>Statystyka matematyczna w przyrodoznawstwie</t>
  </si>
  <si>
    <t>Zoologia z systematyką</t>
  </si>
  <si>
    <t>Ekonomia</t>
  </si>
  <si>
    <t>E</t>
  </si>
  <si>
    <t>Mikrobiologia</t>
  </si>
  <si>
    <t>Gleboznawstwo</t>
  </si>
  <si>
    <t>Genetyka</t>
  </si>
  <si>
    <t>Ekologia z sozologią</t>
  </si>
  <si>
    <t>Ogólna uprawa roślin</t>
  </si>
  <si>
    <t>Chemia rolna</t>
  </si>
  <si>
    <t>Hodowla lasu</t>
  </si>
  <si>
    <t>Maszynoznawstwo rolnicze i leśne</t>
  </si>
  <si>
    <t>Szczegółowa uprawa roślin</t>
  </si>
  <si>
    <t>Fizjologia i żywienie zwierząt</t>
  </si>
  <si>
    <t>Eksploatacja maszyn rolniczych i leśnych</t>
  </si>
  <si>
    <t>Hodowla roślin i nasiennictwo</t>
  </si>
  <si>
    <t>Chów i hodowla zwierząt</t>
  </si>
  <si>
    <t>Podstawy eksperymentu i doświadczalnictwo w naukach przyrodniczych</t>
  </si>
  <si>
    <t>Ochrona lasu</t>
  </si>
  <si>
    <t>Łąkarstwo</t>
  </si>
  <si>
    <t>Ochrona środowiska</t>
  </si>
  <si>
    <t>Ekonomika i organizacja gospodarstw rolniczych i leśnych</t>
  </si>
  <si>
    <t>Ochrona własności intelektualnej</t>
  </si>
  <si>
    <t>Użytkowanie lasu</t>
  </si>
  <si>
    <t>Nauka o produkcyjności lasu</t>
  </si>
  <si>
    <t>Urządzanie lasu z typologią</t>
  </si>
  <si>
    <t>Ochrona roślin</t>
  </si>
  <si>
    <t>Dendrometria</t>
  </si>
  <si>
    <t>KIERUNEK  Gospodarka w ekosystemach rolnych i leśnych</t>
  </si>
  <si>
    <t>PRZEDMIOTY/MODUŁY KIERUNKU GOSPODARKA W EKOSYSTEMACH ROLNYCH I LEŚNYCH</t>
  </si>
  <si>
    <t>I</t>
  </si>
  <si>
    <t>II</t>
  </si>
  <si>
    <t>III</t>
  </si>
  <si>
    <t>1 tydz. praktyk = 40 godz.</t>
  </si>
  <si>
    <t>* przedmiot do wyboru - student wybiera jeden z dwóch zaproponowanych przedmiotów</t>
  </si>
  <si>
    <r>
      <t xml:space="preserve">** przedmiot kształcenia ogólnego: studenci w każdym z semestrów ywbierają jeden z dwóch proponowanych przedmiotów: </t>
    </r>
    <r>
      <rPr>
        <b/>
        <u val="single"/>
        <sz val="10"/>
        <rFont val="Arial"/>
        <family val="2"/>
      </rPr>
      <t xml:space="preserve">w semestrze I </t>
    </r>
    <r>
      <rPr>
        <sz val="10"/>
        <rFont val="Arial"/>
        <family val="2"/>
      </rPr>
      <t xml:space="preserve">: Socjologia wsi lub Pedagogika, </t>
    </r>
    <r>
      <rPr>
        <b/>
        <u val="single"/>
        <sz val="10"/>
        <rFont val="Arial"/>
        <family val="2"/>
      </rPr>
      <t>w semestrze II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Podstawy psychologii lub Filozofia </t>
    </r>
  </si>
  <si>
    <t>Przedmiot humanistyczny  I lub II** Filozofia / Podstawy psychologii</t>
  </si>
  <si>
    <t>Biogeografia* / Bioróżnorodność i ochrona zasobów genetycznych*</t>
  </si>
  <si>
    <t>Zrównoważony rozwój obszarów wiejskich* / Zagrożenia cywilizacyjne lasu*</t>
  </si>
  <si>
    <t>Zarządzanie gospodarką i finansami gminy* / Spółdzielczość i gospodarka samorządowa*</t>
  </si>
  <si>
    <t>Grafika inżynierska* / Fotogrametria i systemy informacji przestrzennej*</t>
  </si>
  <si>
    <t>Podstawy ogrodnictwa* / Rośliny ozdobne*</t>
  </si>
  <si>
    <t>Rolnictwo ekologiczne* / Melioracje i gospodarka wodna*</t>
  </si>
  <si>
    <t>Wybrane zagadnienia rybactwa sródlądowego* / Technika leśna a środowisko*</t>
  </si>
  <si>
    <t>Gospodarka łowiecka* / Klęski żywiołowe w leśnictwie*</t>
  </si>
  <si>
    <t>Transport rolniczy i leśny* / Ekonomika transportu rolniczego*</t>
  </si>
  <si>
    <t>Systemy zarządzania jakością w rolnictwie* / Systemy zarządzania jakością w leśnictwie*</t>
  </si>
  <si>
    <t>Przedmiot humanistyczny  I</t>
  </si>
  <si>
    <t>Przedmiot humanistyczny  II</t>
  </si>
  <si>
    <t>Wprowadzenie do logistyki* / Zarządzanie małym i średnim przedsiębiorstwem w agrobiznesie*</t>
  </si>
  <si>
    <t>Podstawy towaroznawstwa produktów roślinnych* / Ocena surowców pochodzenia roślinnego*</t>
  </si>
  <si>
    <t>Podstawy towaroznawstwa produktów zwierzęcych* / Ocena surowców pochodzenia zwierzęcego*</t>
  </si>
  <si>
    <t>Technika komputerowa w rolnictwie i leśnictwie* / Wizualizacja informacji w rolnictwie i leśnictwie*</t>
  </si>
  <si>
    <t>Ćp / Ćt</t>
  </si>
  <si>
    <t xml:space="preserve">Ćw. </t>
  </si>
  <si>
    <t>Chemia z biochemią</t>
  </si>
  <si>
    <t>Fizjologia roślin</t>
  </si>
  <si>
    <t>Przedmiot humanistyczny  I lub II** Socjologia wsi / Pedagogika pracy</t>
  </si>
  <si>
    <t>Marketing w agrobiznesie* / Przedsiębiorczość przy bioróżnorodności*</t>
  </si>
  <si>
    <t>Gospodarka energetyczna  i odnawialne źródła energii* / Uprawa roślin energetycznych*</t>
  </si>
  <si>
    <t>Entomologia i fitopatologia leśna* / Biologiczne metody ochrony lasu*</t>
  </si>
  <si>
    <t>Rachunkowosć przedsiębiorstw rolniczych i leśnych* / Planowanie działalności gospodarczej i marketingowejj*</t>
  </si>
  <si>
    <t>Wspólna polityka rolna* / Fundusze europejskie*</t>
  </si>
  <si>
    <t>Rynki produktów rolnych i leśnych* / Prawo rolne i w ochronie środowiska*</t>
  </si>
  <si>
    <t>Zarys historii leśnictwa* / Leśnictwo w krajach Unii Europejskiej*</t>
  </si>
  <si>
    <t>G.01.1.W</t>
  </si>
  <si>
    <t>G.01.1.C</t>
  </si>
  <si>
    <t>G.02.1.W</t>
  </si>
  <si>
    <t>G.02.1.C</t>
  </si>
  <si>
    <t>G.03.1.W</t>
  </si>
  <si>
    <t>G.03.1.C</t>
  </si>
  <si>
    <t>G.04.1.W</t>
  </si>
  <si>
    <t>G.04.1.C</t>
  </si>
  <si>
    <t>G.05.1.C</t>
  </si>
  <si>
    <t>G.05.1.W</t>
  </si>
  <si>
    <t>G.06.1.W</t>
  </si>
  <si>
    <t>G.06.1.C</t>
  </si>
  <si>
    <t>G.07.1.W</t>
  </si>
  <si>
    <t>G.07.1.C</t>
  </si>
  <si>
    <t>G.08.1.W / G.09.1.W</t>
  </si>
  <si>
    <t>G.10.1.C / G.11.1.C</t>
  </si>
  <si>
    <t>G.12.1.C / G.13.1.C</t>
  </si>
  <si>
    <t>G.14.1.C / G.15.1.C</t>
  </si>
  <si>
    <t>G.01.2.W</t>
  </si>
  <si>
    <t>G.01.2.C</t>
  </si>
  <si>
    <t>G.02.2.W</t>
  </si>
  <si>
    <t>G.02.2.C</t>
  </si>
  <si>
    <t>G.16.2.W</t>
  </si>
  <si>
    <t>G.16.2.C</t>
  </si>
  <si>
    <t>G.17.2.W</t>
  </si>
  <si>
    <t>G.17.2.C</t>
  </si>
  <si>
    <t>G.18.2.W</t>
  </si>
  <si>
    <t>G.18.2.C</t>
  </si>
  <si>
    <t>G.19.2.W</t>
  </si>
  <si>
    <t>G.19.2.C</t>
  </si>
  <si>
    <t>G.20.2.W</t>
  </si>
  <si>
    <t>G.20.2.C</t>
  </si>
  <si>
    <t>G.21.2.W / G.22.2.W</t>
  </si>
  <si>
    <t>G.23.2.C / G.24.2.C</t>
  </si>
  <si>
    <t>G.25.2.C / G.26.2.C</t>
  </si>
  <si>
    <t>G.27.2.WK / G.28.2.WK</t>
  </si>
  <si>
    <t>G.29.3.W</t>
  </si>
  <si>
    <t>G.29.3.C</t>
  </si>
  <si>
    <t>G.30.3.W</t>
  </si>
  <si>
    <t>G.30.3.C</t>
  </si>
  <si>
    <t>G.31.3.W</t>
  </si>
  <si>
    <t>G.31.3.C</t>
  </si>
  <si>
    <t>G.32.3.W</t>
  </si>
  <si>
    <t>G.32.3.C</t>
  </si>
  <si>
    <t>G.33.3.W</t>
  </si>
  <si>
    <t>G.33.3.C</t>
  </si>
  <si>
    <t>G.34.3.C / G.35.3.C</t>
  </si>
  <si>
    <t>G.25.2.W / G.26.2.W</t>
  </si>
  <si>
    <t>G.23.2.W / G.24.2.W</t>
  </si>
  <si>
    <t>G.14.1.W / G.15.1.W</t>
  </si>
  <si>
    <t>G.12.1.W / G.13.1.W</t>
  </si>
  <si>
    <t>G.10.1.W / G.11.1.W</t>
  </si>
  <si>
    <t>G.36.3.W / G.37.3.W</t>
  </si>
  <si>
    <t>G.36.3.C / G.37.3.C</t>
  </si>
  <si>
    <t>G.38.3.W / G.39.3.W</t>
  </si>
  <si>
    <t>G.38.3.C / G.39.3.C</t>
  </si>
  <si>
    <t>G.40.4.W</t>
  </si>
  <si>
    <t>G.40.4.C</t>
  </si>
  <si>
    <t>G.41.4.W</t>
  </si>
  <si>
    <t>G.41.4.C</t>
  </si>
  <si>
    <t>G.42.4.W</t>
  </si>
  <si>
    <t>G.42.4.C</t>
  </si>
  <si>
    <t>G.43.4.W / G.44.4.W</t>
  </si>
  <si>
    <t>G.43.4.C / G.44.4.C</t>
  </si>
  <si>
    <t>G.45.4.W / G.46.4.W</t>
  </si>
  <si>
    <t>G.45.4.C / G.46.4.C</t>
  </si>
  <si>
    <t>G.47.4.W / G.48.4.W</t>
  </si>
  <si>
    <t>G.47.4.C / G.48.4.C</t>
  </si>
  <si>
    <t>G.49.PZ-1.4</t>
  </si>
  <si>
    <t>G.49.PZ-2.4</t>
  </si>
  <si>
    <t>G.50.5.W</t>
  </si>
  <si>
    <t>G.50.5.C</t>
  </si>
  <si>
    <t>OWI.04.5.W</t>
  </si>
  <si>
    <t>G.51.5.W</t>
  </si>
  <si>
    <t>G.51.5.C</t>
  </si>
  <si>
    <t>G.52.5.W</t>
  </si>
  <si>
    <t>G.52.5.C</t>
  </si>
  <si>
    <t>G.53.5.W</t>
  </si>
  <si>
    <t>G.53.5.C</t>
  </si>
  <si>
    <t>G.54.5.W</t>
  </si>
  <si>
    <t>G.54.5.C</t>
  </si>
  <si>
    <t>G.55.5.W / G.56.5.W</t>
  </si>
  <si>
    <t>G.55.5.C / G.56.5.C</t>
  </si>
  <si>
    <t>G.57.5.WK / G.58.5.WK</t>
  </si>
  <si>
    <t>G.59.5.WK / G.60.5.WK</t>
  </si>
  <si>
    <t>G.61.5.WK / G.62.5.WK</t>
  </si>
  <si>
    <t>G.63.5.WK / G.64.5.WK</t>
  </si>
  <si>
    <t>G.53.6.W</t>
  </si>
  <si>
    <t>G.53.6.C</t>
  </si>
  <si>
    <t>G.65.6.W</t>
  </si>
  <si>
    <t>G.65.6.C</t>
  </si>
  <si>
    <t>G.66.6.W</t>
  </si>
  <si>
    <t>G.66.6.C</t>
  </si>
  <si>
    <t>G.67.6.W</t>
  </si>
  <si>
    <t>G.67.6.C</t>
  </si>
  <si>
    <t>G.68.6.W / G.69.6.W</t>
  </si>
  <si>
    <t>G.68.6.C / G.69.6.C</t>
  </si>
  <si>
    <t>G.70.6.W / G.71.6.W</t>
  </si>
  <si>
    <t>G.70.6.C / G.71.6.C</t>
  </si>
  <si>
    <t>G.72.6.W / G.73.6.W</t>
  </si>
  <si>
    <t>G.72.6.C / G.73.6.C</t>
  </si>
  <si>
    <t>G.74.6.L</t>
  </si>
  <si>
    <t>G.75.6.S</t>
  </si>
  <si>
    <t>G.49.PZ-3.6</t>
  </si>
  <si>
    <t>G.49.PZ-4.6</t>
  </si>
  <si>
    <t>G.76.7.W</t>
  </si>
  <si>
    <t>G.76.7.C</t>
  </si>
  <si>
    <t>G.77.7.W</t>
  </si>
  <si>
    <t>G.77.7.C</t>
  </si>
  <si>
    <t>G.78.7.W</t>
  </si>
  <si>
    <t>G.78.7.C</t>
  </si>
  <si>
    <t>G.79.7.C</t>
  </si>
  <si>
    <t>G.80.7.WK / G.81.7.WK</t>
  </si>
  <si>
    <t>G.82.7.C / G.83.7.C</t>
  </si>
  <si>
    <t>G.74.7.L</t>
  </si>
  <si>
    <t>G.75.7.S</t>
  </si>
  <si>
    <t>konsultacje / liczba godzin w ciągu roku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</si>
  <si>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2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2"/>
      </rPr>
      <t xml:space="preserve"> ćwiczenia, W</t>
    </r>
    <r>
      <rPr>
        <b/>
        <sz val="10"/>
        <rFont val="Arial"/>
        <family val="2"/>
      </rPr>
      <t>K -</t>
    </r>
    <r>
      <rPr>
        <sz val="10"/>
        <rFont val="Arial"/>
        <family val="2"/>
      </rPr>
      <t xml:space="preserve"> wykład konwersatoryjny,</t>
    </r>
    <r>
      <rPr>
        <b/>
        <sz val="10"/>
        <rFont val="Arial"/>
        <family val="2"/>
      </rPr>
      <t xml:space="preserve"> Ćp / Ćt</t>
    </r>
    <r>
      <rPr>
        <sz val="10"/>
        <rFont val="Arial"/>
        <family val="2"/>
      </rPr>
      <t xml:space="preserve"> - ćwiczenia praktyczne/terenowe,</t>
    </r>
    <r>
      <rPr>
        <b/>
        <sz val="10"/>
        <rFont val="Arial"/>
        <family val="2"/>
      </rPr>
      <t xml:space="preserve"> P</t>
    </r>
    <r>
      <rPr>
        <sz val="10"/>
        <rFont val="Arial"/>
        <family val="2"/>
      </rPr>
      <t xml:space="preserve">-praktyka,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-seminarium</t>
    </r>
  </si>
  <si>
    <t>Uwarunkowania rozwoju sektora usług leśnych* / Podstawy technologii przerobu drewna*</t>
  </si>
  <si>
    <t>G.PD.7</t>
  </si>
  <si>
    <t>w tym: z bezpośrednim udziałem nauczyciela akademickiego</t>
  </si>
  <si>
    <t xml:space="preserve">z bespośrednim udziałem nauczyciela </t>
  </si>
  <si>
    <t>TS.400/1/14-15</t>
  </si>
  <si>
    <t>Zatwierdzono uchwałą Senatu nr 86/XI/13</t>
  </si>
  <si>
    <t>Sporządził</t>
  </si>
  <si>
    <t>Zatwierdził Dyrektor Instytutu Rolnictwa</t>
  </si>
  <si>
    <t>…………………………………………………………….</t>
  </si>
  <si>
    <t>(data i podpis)</t>
  </si>
  <si>
    <t>Sprawdził koordynator ds. Systemu ECTS</t>
  </si>
  <si>
    <t xml:space="preserve">Zatwierdzono Uchwałą Senatu nr 86/XI/13 z dnia 14  listopada 2013 roku w sprawie zaopiniowania wniosku kierowanego do Ministerstwa Nauki i Szkolnictwa Wyższego o uruchomienie w PWSZ im. Jana Grodka w Sanoku od roku akademickiego 2014/2015 kierunku studiów Gospodarka w ekosystemach rolnych i leśnych oraz uchwalenia efektów </t>
  </si>
  <si>
    <t>Wychowanie fizyczne***</t>
  </si>
  <si>
    <t>*** W szczególnych przypadkach wychowanie fizyczne można zastapic przedmiotem Wiedza o zdrowiu i kulturze fizycznej</t>
  </si>
  <si>
    <t>Przedmiot humanistyczny  I lub II**</t>
  </si>
  <si>
    <t>14.11.2013 r., mgr Elżbieta Kruczek</t>
  </si>
  <si>
    <t>14.11.2013 r., dr inż. Ryszard Szypuła</t>
  </si>
  <si>
    <t>14.11.2013 r., dr R. Dziekan, mgr M. Kaczmarski</t>
  </si>
  <si>
    <r>
      <t xml:space="preserve">Z  </t>
    </r>
    <r>
      <rPr>
        <sz val="10"/>
        <color indexed="10"/>
        <rFont val="Arial"/>
        <family val="2"/>
      </rPr>
      <t>ZO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</si>
</sst>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20"/>
      <name val="Garamond"/>
      <family val="1"/>
    </font>
    <font>
      <b/>
      <sz val="20"/>
      <name val="Garamond"/>
      <family val="1"/>
    </font>
    <font>
      <sz val="3"/>
      <name val="Arial"/>
      <family val="2"/>
    </font>
    <font>
      <sz val="7"/>
      <name val="Times New Roman"/>
      <family val="1"/>
    </font>
    <font>
      <b/>
      <sz val="1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8" fillId="0" borderId="0" xfId="51" applyFont="1" applyAlignment="1">
      <alignment horizontal="right"/>
      <protection/>
    </xf>
    <xf numFmtId="0" fontId="10" fillId="0" borderId="0" xfId="51" applyFont="1" applyAlignme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7" fillId="0" borderId="0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32" borderId="0" xfId="0" applyFont="1" applyFill="1" applyBorder="1" applyAlignment="1">
      <alignment horizontal="center" vertical="center" wrapText="1"/>
    </xf>
    <xf numFmtId="0" fontId="0" fillId="0" borderId="0" xfId="51" applyFont="1">
      <alignment/>
      <protection/>
    </xf>
    <xf numFmtId="0" fontId="1" fillId="0" borderId="0" xfId="51" applyFont="1" applyBorder="1" applyAlignment="1">
      <alignment horizontal="left" vertical="center" wrapText="1"/>
      <protection/>
    </xf>
    <xf numFmtId="0" fontId="0" fillId="0" borderId="0" xfId="51" applyFont="1" applyBorder="1" applyAlignment="1">
      <alignment horizontal="center" vertical="center" shrinkToFit="1"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 textRotation="90" wrapText="1"/>
      <protection/>
    </xf>
    <xf numFmtId="0" fontId="12" fillId="34" borderId="10" xfId="51" applyFont="1" applyFill="1" applyBorder="1" applyAlignment="1">
      <alignment horizontal="center" vertical="center" textRotation="90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7" fillId="35" borderId="10" xfId="51" applyFont="1" applyFill="1" applyBorder="1" applyAlignment="1">
      <alignment horizontal="center" vertical="center"/>
      <protection/>
    </xf>
    <xf numFmtId="0" fontId="0" fillId="35" borderId="10" xfId="51" applyFont="1" applyFill="1" applyBorder="1">
      <alignment/>
      <protection/>
    </xf>
    <xf numFmtId="0" fontId="7" fillId="36" borderId="10" xfId="51" applyFont="1" applyFill="1" applyBorder="1" applyAlignment="1">
      <alignment horizontal="center"/>
      <protection/>
    </xf>
    <xf numFmtId="0" fontId="5" fillId="0" borderId="0" xfId="51" applyFont="1">
      <alignment/>
      <protection/>
    </xf>
    <xf numFmtId="0" fontId="9" fillId="0" borderId="0" xfId="51" applyFont="1" applyBorder="1" applyAlignment="1">
      <alignment horizontal="center"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0" fillId="32" borderId="0" xfId="51" applyFont="1" applyFill="1" applyBorder="1" applyAlignment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1" fillId="0" borderId="11" xfId="51" applyFont="1" applyBorder="1" applyAlignment="1">
      <alignment vertical="center" shrinkToFit="1"/>
      <protection/>
    </xf>
    <xf numFmtId="0" fontId="0" fillId="32" borderId="0" xfId="51" applyFont="1" applyFill="1" applyBorder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0" fillId="37" borderId="10" xfId="51" applyFont="1" applyFill="1" applyBorder="1" applyAlignment="1">
      <alignment vertical="center"/>
      <protection/>
    </xf>
    <xf numFmtId="0" fontId="7" fillId="35" borderId="12" xfId="52" applyFont="1" applyFill="1" applyBorder="1" applyAlignment="1">
      <alignment horizontal="center" vertical="center"/>
      <protection/>
    </xf>
    <xf numFmtId="0" fontId="7" fillId="35" borderId="12" xfId="51" applyFont="1" applyFill="1" applyBorder="1" applyAlignment="1">
      <alignment horizontal="center" vertical="center"/>
      <protection/>
    </xf>
    <xf numFmtId="0" fontId="0" fillId="0" borderId="0" xfId="51" applyFont="1" applyBorder="1" applyAlignment="1">
      <alignment horizontal="left"/>
      <protection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52" applyFont="1" applyFill="1" applyBorder="1" applyAlignment="1">
      <alignment vertical="center" wrapText="1"/>
      <protection/>
    </xf>
    <xf numFmtId="0" fontId="0" fillId="35" borderId="10" xfId="51" applyFont="1" applyFill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176" fontId="0" fillId="0" borderId="10" xfId="5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5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38" borderId="10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37" borderId="10" xfId="51" applyFont="1" applyFill="1" applyBorder="1" applyAlignment="1">
      <alignment horizontal="center" vertical="center"/>
      <protection/>
    </xf>
    <xf numFmtId="176" fontId="0" fillId="35" borderId="10" xfId="51" applyNumberFormat="1" applyFont="1" applyFill="1" applyBorder="1" applyAlignment="1">
      <alignment horizontal="center" vertical="center"/>
      <protection/>
    </xf>
    <xf numFmtId="0" fontId="0" fillId="32" borderId="13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9" borderId="10" xfId="51" applyFont="1" applyFill="1" applyBorder="1" applyAlignment="1">
      <alignment horizontal="left" vertical="center" wrapText="1"/>
      <protection/>
    </xf>
    <xf numFmtId="0" fontId="0" fillId="36" borderId="10" xfId="51" applyFont="1" applyFill="1" applyBorder="1" applyAlignment="1">
      <alignment horizontal="center" vertical="center"/>
      <protection/>
    </xf>
    <xf numFmtId="176" fontId="0" fillId="36" borderId="10" xfId="51" applyNumberFormat="1" applyFont="1" applyFill="1" applyBorder="1" applyAlignment="1">
      <alignment horizontal="center" vertical="center"/>
      <protection/>
    </xf>
    <xf numFmtId="0" fontId="0" fillId="39" borderId="12" xfId="0" applyFont="1" applyFill="1" applyBorder="1" applyAlignment="1">
      <alignment horizontal="left" vertical="center" wrapText="1"/>
    </xf>
    <xf numFmtId="0" fontId="0" fillId="39" borderId="10" xfId="52" applyFont="1" applyFill="1" applyBorder="1" applyAlignment="1">
      <alignment vertical="center" wrapText="1"/>
      <protection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 wrapText="1"/>
    </xf>
    <xf numFmtId="0" fontId="0" fillId="39" borderId="12" xfId="51" applyNumberFormat="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/>
      <protection/>
    </xf>
    <xf numFmtId="0" fontId="0" fillId="38" borderId="10" xfId="52" applyFont="1" applyFill="1" applyBorder="1" applyAlignment="1">
      <alignment horizontal="center" vertical="center"/>
      <protection/>
    </xf>
    <xf numFmtId="176" fontId="0" fillId="0" borderId="10" xfId="51" applyNumberFormat="1" applyFont="1" applyFill="1" applyBorder="1" applyAlignment="1">
      <alignment horizontal="center" vertical="center"/>
      <protection/>
    </xf>
    <xf numFmtId="0" fontId="0" fillId="40" borderId="10" xfId="51" applyFont="1" applyFill="1" applyBorder="1" applyAlignment="1">
      <alignment horizontal="center" vertical="center"/>
      <protection/>
    </xf>
    <xf numFmtId="176" fontId="0" fillId="40" borderId="10" xfId="51" applyNumberFormat="1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left" vertical="center" wrapText="1"/>
    </xf>
    <xf numFmtId="0" fontId="0" fillId="41" borderId="10" xfId="51" applyFont="1" applyFill="1" applyBorder="1" applyAlignment="1">
      <alignment horizontal="center" vertical="center" shrinkToFit="1"/>
      <protection/>
    </xf>
    <xf numFmtId="0" fontId="0" fillId="0" borderId="0" xfId="52" applyFont="1">
      <alignment/>
      <protection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vertical="center" wrapText="1"/>
    </xf>
    <xf numFmtId="0" fontId="0" fillId="38" borderId="0" xfId="0" applyFont="1" applyFill="1" applyAlignment="1">
      <alignment horizontal="center"/>
    </xf>
    <xf numFmtId="0" fontId="0" fillId="36" borderId="10" xfId="51" applyFont="1" applyFill="1" applyBorder="1">
      <alignment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left" vertical="center" wrapText="1"/>
    </xf>
    <xf numFmtId="176" fontId="0" fillId="38" borderId="10" xfId="51" applyNumberFormat="1" applyFont="1" applyFill="1" applyBorder="1" applyAlignment="1">
      <alignment horizontal="center" vertical="center"/>
      <protection/>
    </xf>
    <xf numFmtId="0" fontId="0" fillId="39" borderId="12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0" xfId="52" applyFont="1" applyFill="1" applyBorder="1" applyAlignment="1">
      <alignment vertical="center" wrapText="1"/>
      <protection/>
    </xf>
    <xf numFmtId="0" fontId="0" fillId="38" borderId="0" xfId="0" applyFont="1" applyFill="1" applyBorder="1" applyAlignment="1">
      <alignment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42" borderId="10" xfId="51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60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6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left" vertical="center" wrapText="1"/>
    </xf>
    <xf numFmtId="0" fontId="0" fillId="38" borderId="15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0" fillId="0" borderId="16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7" fillId="35" borderId="16" xfId="52" applyFont="1" applyFill="1" applyBorder="1" applyAlignment="1">
      <alignment horizontal="center" vertical="center"/>
      <protection/>
    </xf>
    <xf numFmtId="0" fontId="7" fillId="35" borderId="12" xfId="52" applyFont="1" applyFill="1" applyBorder="1" applyAlignment="1">
      <alignment horizontal="center" vertical="center"/>
      <protection/>
    </xf>
    <xf numFmtId="0" fontId="1" fillId="14" borderId="1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6" fillId="36" borderId="10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33" borderId="10" xfId="51" applyFont="1" applyFill="1" applyBorder="1" applyAlignment="1">
      <alignment horizontal="center" vertical="center" textRotation="90" wrapText="1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7" fillId="35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37" borderId="16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16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0" borderId="10" xfId="51" applyFont="1" applyBorder="1" applyAlignment="1">
      <alignment horizontal="center" vertical="center"/>
      <protection/>
    </xf>
    <xf numFmtId="0" fontId="0" fillId="38" borderId="10" xfId="52" applyFont="1" applyFill="1" applyBorder="1" applyAlignment="1">
      <alignment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7" fillId="36" borderId="14" xfId="51" applyFont="1" applyFill="1" applyBorder="1" applyAlignment="1">
      <alignment horizontal="center"/>
      <protection/>
    </xf>
    <xf numFmtId="0" fontId="7" fillId="36" borderId="15" xfId="51" applyFont="1" applyFill="1" applyBorder="1" applyAlignment="1">
      <alignment horizontal="center"/>
      <protection/>
    </xf>
    <xf numFmtId="0" fontId="7" fillId="36" borderId="13" xfId="51" applyFont="1" applyFill="1" applyBorder="1" applyAlignment="1">
      <alignment horizontal="center"/>
      <protection/>
    </xf>
    <xf numFmtId="1" fontId="0" fillId="43" borderId="10" xfId="0" applyNumberFormat="1" applyFont="1" applyFill="1" applyBorder="1" applyAlignment="1">
      <alignment horizontal="center"/>
    </xf>
    <xf numFmtId="10" fontId="0" fillId="43" borderId="14" xfId="0" applyNumberFormat="1" applyFont="1" applyFill="1" applyBorder="1" applyAlignment="1">
      <alignment horizontal="center" vertical="center" wrapText="1"/>
    </xf>
    <xf numFmtId="10" fontId="0" fillId="43" borderId="15" xfId="0" applyNumberFormat="1" applyFont="1" applyFill="1" applyBorder="1" applyAlignment="1">
      <alignment horizontal="center" vertical="center" wrapText="1"/>
    </xf>
    <xf numFmtId="10" fontId="0" fillId="43" borderId="13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0" fontId="0" fillId="43" borderId="10" xfId="0" applyNumberFormat="1" applyFont="1" applyFill="1" applyBorder="1" applyAlignment="1">
      <alignment horizontal="center" vertical="center" wrapText="1"/>
    </xf>
    <xf numFmtId="0" fontId="1" fillId="33" borderId="10" xfId="51" applyFont="1" applyFill="1" applyBorder="1" applyAlignment="1">
      <alignment horizontal="center" vertical="center" wrapText="1"/>
      <protection/>
    </xf>
    <xf numFmtId="0" fontId="0" fillId="39" borderId="16" xfId="51" applyFont="1" applyFill="1" applyBorder="1" applyAlignment="1">
      <alignment horizontal="left" vertical="center" wrapText="1"/>
      <protection/>
    </xf>
    <xf numFmtId="0" fontId="0" fillId="39" borderId="12" xfId="51" applyFont="1" applyFill="1" applyBorder="1" applyAlignment="1">
      <alignment horizontal="left" vertical="center" wrapText="1"/>
      <protection/>
    </xf>
    <xf numFmtId="0" fontId="0" fillId="33" borderId="10" xfId="51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0" fillId="35" borderId="14" xfId="51" applyFont="1" applyFill="1" applyBorder="1" applyAlignment="1">
      <alignment horizontal="center" vertical="center"/>
      <protection/>
    </xf>
    <xf numFmtId="0" fontId="0" fillId="35" borderId="15" xfId="51" applyFont="1" applyFill="1" applyBorder="1" applyAlignment="1">
      <alignment horizontal="center" vertical="center"/>
      <protection/>
    </xf>
    <xf numFmtId="0" fontId="0" fillId="35" borderId="13" xfId="51" applyFont="1" applyFill="1" applyBorder="1" applyAlignment="1">
      <alignment horizontal="center" vertical="center"/>
      <protection/>
    </xf>
    <xf numFmtId="0" fontId="0" fillId="33" borderId="10" xfId="51" applyFont="1" applyFill="1" applyBorder="1" applyAlignment="1">
      <alignment horizontal="center" vertical="center" textRotation="90"/>
      <protection/>
    </xf>
    <xf numFmtId="0" fontId="7" fillId="35" borderId="16" xfId="51" applyFont="1" applyFill="1" applyBorder="1" applyAlignment="1">
      <alignment horizontal="center" vertical="center"/>
      <protection/>
    </xf>
    <xf numFmtId="0" fontId="7" fillId="35" borderId="12" xfId="51" applyFont="1" applyFill="1" applyBorder="1" applyAlignment="1">
      <alignment horizontal="center" vertical="center"/>
      <protection/>
    </xf>
    <xf numFmtId="0" fontId="0" fillId="38" borderId="16" xfId="52" applyFont="1" applyFill="1" applyBorder="1" applyAlignment="1">
      <alignment horizontal="left" vertical="center" wrapText="1"/>
      <protection/>
    </xf>
    <xf numFmtId="0" fontId="0" fillId="38" borderId="12" xfId="52" applyFont="1" applyFill="1" applyBorder="1" applyAlignment="1">
      <alignment horizontal="left" vertical="center" wrapText="1"/>
      <protection/>
    </xf>
    <xf numFmtId="0" fontId="0" fillId="37" borderId="10" xfId="51" applyFont="1" applyFill="1" applyBorder="1" applyAlignment="1">
      <alignment horizontal="center" vertical="center"/>
      <protection/>
    </xf>
    <xf numFmtId="0" fontId="0" fillId="38" borderId="10" xfId="52" applyFont="1" applyFill="1" applyBorder="1" applyAlignment="1">
      <alignment horizontal="left" vertical="center" wrapText="1"/>
      <protection/>
    </xf>
    <xf numFmtId="0" fontId="7" fillId="33" borderId="14" xfId="51" applyFont="1" applyFill="1" applyBorder="1" applyAlignment="1">
      <alignment horizontal="center" vertical="center"/>
      <protection/>
    </xf>
    <xf numFmtId="0" fontId="7" fillId="33" borderId="15" xfId="5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0" fontId="0" fillId="38" borderId="16" xfId="51" applyFont="1" applyFill="1" applyBorder="1" applyAlignment="1">
      <alignment horizontal="left" vertical="center" wrapText="1"/>
      <protection/>
    </xf>
    <xf numFmtId="0" fontId="7" fillId="35" borderId="17" xfId="51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2" fontId="1" fillId="14" borderId="10" xfId="0" applyNumberFormat="1" applyFont="1" applyFill="1" applyBorder="1" applyAlignment="1">
      <alignment horizontal="center" vertical="center" wrapText="1"/>
    </xf>
    <xf numFmtId="0" fontId="7" fillId="36" borderId="10" xfId="51" applyFont="1" applyFill="1" applyBorder="1" applyAlignment="1">
      <alignment horizontal="center"/>
      <protection/>
    </xf>
    <xf numFmtId="2" fontId="1" fillId="14" borderId="14" xfId="0" applyNumberFormat="1" applyFont="1" applyFill="1" applyBorder="1" applyAlignment="1">
      <alignment horizontal="center" vertical="center" wrapText="1"/>
    </xf>
    <xf numFmtId="2" fontId="1" fillId="14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/>
    </xf>
    <xf numFmtId="0" fontId="0" fillId="0" borderId="0" xfId="51" applyFont="1" applyAlignment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0" borderId="0" xfId="51" applyFont="1" applyBorder="1" applyAlignment="1">
      <alignment horizontal="center" vertical="center" wrapText="1"/>
      <protection/>
    </xf>
    <xf numFmtId="0" fontId="0" fillId="38" borderId="10" xfId="51" applyFont="1" applyFill="1" applyBorder="1" applyAlignment="1">
      <alignment horizontal="left" vertical="center" wrapText="1"/>
      <protection/>
    </xf>
    <xf numFmtId="0" fontId="0" fillId="38" borderId="16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3" fillId="34" borderId="10" xfId="51" applyFont="1" applyFill="1" applyBorder="1" applyAlignment="1">
      <alignment horizontal="center" vertical="center" wrapText="1"/>
      <protection/>
    </xf>
    <xf numFmtId="0" fontId="14" fillId="0" borderId="0" xfId="51" applyFont="1" applyAlignment="1">
      <alignment horizontal="center"/>
      <protection/>
    </xf>
    <xf numFmtId="0" fontId="0" fillId="38" borderId="0" xfId="0" applyFont="1" applyFill="1" applyAlignment="1">
      <alignment horizontal="left" vertical="center" wrapText="1"/>
    </xf>
    <xf numFmtId="0" fontId="0" fillId="39" borderId="16" xfId="52" applyFont="1" applyFill="1" applyBorder="1" applyAlignment="1">
      <alignment horizontal="left" vertical="center" wrapText="1"/>
      <protection/>
    </xf>
    <xf numFmtId="0" fontId="0" fillId="39" borderId="12" xfId="52" applyFont="1" applyFill="1" applyBorder="1" applyAlignment="1">
      <alignment horizontal="left" vertical="center" wrapText="1"/>
      <protection/>
    </xf>
    <xf numFmtId="0" fontId="0" fillId="38" borderId="16" xfId="52" applyFont="1" applyFill="1" applyBorder="1" applyAlignment="1">
      <alignment horizontal="left" vertical="center"/>
      <protection/>
    </xf>
    <xf numFmtId="0" fontId="0" fillId="38" borderId="12" xfId="52" applyFont="1" applyFill="1" applyBorder="1" applyAlignment="1">
      <alignment horizontal="left" vertical="center"/>
      <protection/>
    </xf>
    <xf numFmtId="0" fontId="11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3</xdr:col>
      <xdr:colOff>590550</xdr:colOff>
      <xdr:row>5</xdr:row>
      <xdr:rowOff>123825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00150" cy="11144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638175</xdr:colOff>
      <xdr:row>0</xdr:row>
      <xdr:rowOff>76200</xdr:rowOff>
    </xdr:from>
    <xdr:to>
      <xdr:col>11</xdr:col>
      <xdr:colOff>171450</xdr:colOff>
      <xdr:row>5</xdr:row>
      <xdr:rowOff>19050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162175" y="76200"/>
          <a:ext cx="38862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15</xdr:col>
      <xdr:colOff>304800</xdr:colOff>
      <xdr:row>12</xdr:row>
      <xdr:rowOff>123825</xdr:rowOff>
    </xdr:from>
    <xdr:to>
      <xdr:col>18</xdr:col>
      <xdr:colOff>638175</xdr:colOff>
      <xdr:row>14</xdr:row>
      <xdr:rowOff>47625</xdr:rowOff>
    </xdr:to>
    <xdr:sp>
      <xdr:nvSpPr>
        <xdr:cNvPr id="3" name="Pole tekstowe 2"/>
        <xdr:cNvSpPr txBox="1">
          <a:spLocks noChangeArrowheads="1"/>
        </xdr:cNvSpPr>
      </xdr:nvSpPr>
      <xdr:spPr>
        <a:xfrm>
          <a:off x="7715250" y="2657475"/>
          <a:ext cx="1762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DOKONANO SPROSTOWANIA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05.09.2016 Elżbieta Kruczek</a:t>
          </a:r>
        </a:p>
      </xdr:txBody>
    </xdr:sp>
    <xdr:clientData/>
  </xdr:twoCellAnchor>
  <xdr:twoCellAnchor>
    <xdr:from>
      <xdr:col>5</xdr:col>
      <xdr:colOff>19050</xdr:colOff>
      <xdr:row>92</xdr:row>
      <xdr:rowOff>28575</xdr:rowOff>
    </xdr:from>
    <xdr:to>
      <xdr:col>5</xdr:col>
      <xdr:colOff>142875</xdr:colOff>
      <xdr:row>92</xdr:row>
      <xdr:rowOff>152400</xdr:rowOff>
    </xdr:to>
    <xdr:sp>
      <xdr:nvSpPr>
        <xdr:cNvPr id="4" name="Łącznik prostoliniowy 4"/>
        <xdr:cNvSpPr>
          <a:spLocks/>
        </xdr:cNvSpPr>
      </xdr:nvSpPr>
      <xdr:spPr>
        <a:xfrm>
          <a:off x="3619500" y="19735800"/>
          <a:ext cx="123825" cy="1238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57150</xdr:rowOff>
    </xdr:from>
    <xdr:to>
      <xdr:col>5</xdr:col>
      <xdr:colOff>161925</xdr:colOff>
      <xdr:row>92</xdr:row>
      <xdr:rowOff>123825</xdr:rowOff>
    </xdr:to>
    <xdr:sp>
      <xdr:nvSpPr>
        <xdr:cNvPr id="5" name="Łącznik prostoliniowy 6"/>
        <xdr:cNvSpPr>
          <a:spLocks/>
        </xdr:cNvSpPr>
      </xdr:nvSpPr>
      <xdr:spPr>
        <a:xfrm flipV="1">
          <a:off x="3600450" y="19764375"/>
          <a:ext cx="161925" cy="666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3"/>
  <sheetViews>
    <sheetView tabSelected="1" zoomScale="80" zoomScaleNormal="80" zoomScalePageLayoutView="0" workbookViewId="0" topLeftCell="A73">
      <selection activeCell="S84" sqref="S84"/>
    </sheetView>
  </sheetViews>
  <sheetFormatPr defaultColWidth="9.140625" defaultRowHeight="12.75"/>
  <cols>
    <col min="1" max="1" width="4.140625" style="2" customWidth="1"/>
    <col min="2" max="2" width="3.28125" style="2" customWidth="1"/>
    <col min="3" max="3" width="3.140625" style="2" customWidth="1"/>
    <col min="4" max="4" width="12.28125" style="2" customWidth="1"/>
    <col min="5" max="5" width="31.140625" style="2" customWidth="1"/>
    <col min="6" max="6" width="6.140625" style="27" customWidth="1"/>
    <col min="7" max="7" width="5.7109375" style="2" customWidth="1"/>
    <col min="8" max="8" width="5.57421875" style="2" customWidth="1"/>
    <col min="9" max="9" width="5.7109375" style="2" customWidth="1"/>
    <col min="10" max="10" width="5.8515625" style="2" customWidth="1"/>
    <col min="11" max="11" width="5.140625" style="2" customWidth="1"/>
    <col min="12" max="12" width="5.8515625" style="2" customWidth="1"/>
    <col min="13" max="14" width="5.57421875" style="2" customWidth="1"/>
    <col min="15" max="15" width="6.00390625" style="2" customWidth="1"/>
    <col min="16" max="16" width="6.140625" style="2" customWidth="1"/>
    <col min="17" max="17" width="8.28125" style="2" customWidth="1"/>
    <col min="18" max="18" width="7.00390625" style="2" customWidth="1"/>
    <col min="19" max="19" width="10.7109375" style="2" customWidth="1"/>
    <col min="20" max="20" width="6.00390625" style="2" customWidth="1"/>
    <col min="21" max="22" width="9.140625" style="2" customWidth="1"/>
    <col min="23" max="23" width="24.8515625" style="2" customWidth="1"/>
    <col min="24" max="16384" width="9.140625" style="2" customWidth="1"/>
  </cols>
  <sheetData>
    <row r="1" spans="1:19" ht="15.75">
      <c r="A1" s="1"/>
      <c r="B1" s="1"/>
      <c r="C1" s="1"/>
      <c r="D1"/>
      <c r="E1" s="1"/>
      <c r="F1" s="18"/>
      <c r="G1" s="1"/>
      <c r="H1" s="1"/>
      <c r="I1" s="1"/>
      <c r="J1" s="1"/>
      <c r="K1" s="1"/>
      <c r="L1" s="1"/>
      <c r="M1" s="1"/>
      <c r="N1" s="18"/>
      <c r="R1" s="3"/>
      <c r="S1" s="94" t="s">
        <v>268</v>
      </c>
    </row>
    <row r="2" spans="1:18" ht="15.75">
      <c r="A2" s="1"/>
      <c r="B2" s="1"/>
      <c r="C2" s="1"/>
      <c r="D2" s="1"/>
      <c r="E2" s="1"/>
      <c r="F2" s="18"/>
      <c r="G2" s="1"/>
      <c r="H2" s="1"/>
      <c r="I2" s="1"/>
      <c r="J2" s="1"/>
      <c r="K2" s="1"/>
      <c r="L2" s="1"/>
      <c r="M2" s="1"/>
      <c r="N2" s="1"/>
      <c r="R2" s="3"/>
    </row>
    <row r="3" spans="1:19" ht="15.75">
      <c r="A3" s="1"/>
      <c r="B3" s="1"/>
      <c r="C3" s="1"/>
      <c r="D3" s="1"/>
      <c r="E3" s="1"/>
      <c r="F3" s="18"/>
      <c r="G3" s="1"/>
      <c r="H3" s="1"/>
      <c r="I3" s="1"/>
      <c r="J3" s="1"/>
      <c r="K3" s="1"/>
      <c r="L3" s="1"/>
      <c r="M3" s="1"/>
      <c r="N3" s="1"/>
      <c r="R3" s="3"/>
      <c r="S3" s="95" t="s">
        <v>269</v>
      </c>
    </row>
    <row r="4" spans="1:18" ht="15.75">
      <c r="A4" s="1"/>
      <c r="B4" s="1"/>
      <c r="C4" s="1"/>
      <c r="D4" s="1"/>
      <c r="E4" s="1"/>
      <c r="F4" s="18"/>
      <c r="G4" s="1"/>
      <c r="H4" s="1"/>
      <c r="I4" s="1"/>
      <c r="J4" s="1"/>
      <c r="K4" s="1"/>
      <c r="L4" s="1"/>
      <c r="M4" s="1"/>
      <c r="N4" s="1"/>
      <c r="R4" s="3"/>
    </row>
    <row r="5" spans="1:18" ht="15.75">
      <c r="A5" s="1"/>
      <c r="B5" s="1"/>
      <c r="C5" s="1"/>
      <c r="D5" s="1"/>
      <c r="E5" s="1"/>
      <c r="F5" s="18"/>
      <c r="G5" s="1"/>
      <c r="H5" s="1"/>
      <c r="I5" s="1"/>
      <c r="J5" s="1"/>
      <c r="K5" s="1"/>
      <c r="L5" s="1"/>
      <c r="M5" s="1"/>
      <c r="N5" s="1"/>
      <c r="R5" s="3"/>
    </row>
    <row r="6" ht="15.75">
      <c r="R6" s="3"/>
    </row>
    <row r="7" ht="15.75">
      <c r="R7" s="3"/>
    </row>
    <row r="8" spans="1:23" ht="26.2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4"/>
      <c r="U8" s="4"/>
      <c r="V8" s="4"/>
      <c r="W8" s="4"/>
    </row>
    <row r="9" spans="1:19" ht="15.75" customHeight="1">
      <c r="A9" s="213" t="s">
        <v>39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</row>
    <row r="10" spans="1:19" ht="15.75" customHeight="1">
      <c r="A10" s="213" t="s">
        <v>109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 ht="15.75" customHeight="1">
      <c r="A11" s="213" t="s">
        <v>72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ht="15.75" customHeight="1">
      <c r="A12" s="213" t="s">
        <v>44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 ht="15.75" customHeight="1">
      <c r="A13" s="213" t="s">
        <v>49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pans="1:19" ht="15.75" customHeight="1">
      <c r="A14" s="214" t="s">
        <v>73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</row>
    <row r="15" spans="1:18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  <c r="Q15" s="10"/>
      <c r="R15" s="10"/>
    </row>
    <row r="16" spans="1:20" ht="12.75" customHeight="1">
      <c r="A16" s="133" t="s">
        <v>110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89" t="s">
        <v>262</v>
      </c>
      <c r="T16" s="201"/>
    </row>
    <row r="17" spans="1:20" ht="12.75" customHeight="1">
      <c r="A17" s="167" t="s">
        <v>7</v>
      </c>
      <c r="B17" s="174" t="s">
        <v>11</v>
      </c>
      <c r="C17" s="174" t="s">
        <v>18</v>
      </c>
      <c r="D17" s="170" t="s">
        <v>28</v>
      </c>
      <c r="E17" s="164" t="s">
        <v>27</v>
      </c>
      <c r="F17" s="136" t="s">
        <v>1</v>
      </c>
      <c r="G17" s="164" t="s">
        <v>2</v>
      </c>
      <c r="H17" s="164"/>
      <c r="I17" s="164"/>
      <c r="J17" s="164"/>
      <c r="K17" s="164"/>
      <c r="L17" s="164"/>
      <c r="M17" s="164"/>
      <c r="N17" s="164"/>
      <c r="O17" s="164"/>
      <c r="P17" s="164" t="s">
        <v>0</v>
      </c>
      <c r="Q17" s="164"/>
      <c r="R17" s="164"/>
      <c r="S17" s="189"/>
      <c r="T17" s="201"/>
    </row>
    <row r="18" spans="1:20" ht="12.75" customHeight="1">
      <c r="A18" s="167"/>
      <c r="B18" s="174"/>
      <c r="C18" s="174"/>
      <c r="D18" s="170"/>
      <c r="E18" s="164"/>
      <c r="F18" s="136"/>
      <c r="G18" s="135" t="s">
        <v>3</v>
      </c>
      <c r="H18" s="135"/>
      <c r="I18" s="164" t="s">
        <v>4</v>
      </c>
      <c r="J18" s="164"/>
      <c r="K18" s="164"/>
      <c r="L18" s="164"/>
      <c r="M18" s="164"/>
      <c r="N18" s="164"/>
      <c r="O18" s="164"/>
      <c r="P18" s="135" t="s">
        <v>3</v>
      </c>
      <c r="Q18" s="164" t="s">
        <v>4</v>
      </c>
      <c r="R18" s="164"/>
      <c r="S18" s="189"/>
      <c r="T18" s="201"/>
    </row>
    <row r="19" spans="1:20" ht="23.25" customHeight="1">
      <c r="A19" s="167"/>
      <c r="B19" s="174"/>
      <c r="C19" s="174"/>
      <c r="D19" s="170"/>
      <c r="E19" s="164"/>
      <c r="F19" s="136"/>
      <c r="G19" s="135"/>
      <c r="H19" s="135"/>
      <c r="I19" s="190" t="s">
        <v>266</v>
      </c>
      <c r="J19" s="190"/>
      <c r="K19" s="190"/>
      <c r="L19" s="190"/>
      <c r="M19" s="190"/>
      <c r="N19" s="190"/>
      <c r="O19" s="205" t="s">
        <v>36</v>
      </c>
      <c r="P19" s="135"/>
      <c r="Q19" s="164"/>
      <c r="R19" s="164"/>
      <c r="S19" s="189"/>
      <c r="T19" s="201"/>
    </row>
    <row r="20" spans="1:20" ht="34.5" customHeight="1">
      <c r="A20" s="167"/>
      <c r="B20" s="174"/>
      <c r="C20" s="174"/>
      <c r="D20" s="170"/>
      <c r="E20" s="164"/>
      <c r="F20" s="136"/>
      <c r="G20" s="21" t="s">
        <v>267</v>
      </c>
      <c r="H20" s="22" t="s">
        <v>10</v>
      </c>
      <c r="I20" s="23" t="s">
        <v>5</v>
      </c>
      <c r="J20" s="23" t="s">
        <v>135</v>
      </c>
      <c r="K20" s="23" t="s">
        <v>38</v>
      </c>
      <c r="L20" s="23" t="s">
        <v>48</v>
      </c>
      <c r="M20" s="23" t="s">
        <v>134</v>
      </c>
      <c r="N20" s="23" t="s">
        <v>15</v>
      </c>
      <c r="O20" s="205"/>
      <c r="P20" s="135"/>
      <c r="Q20" s="19" t="s">
        <v>9</v>
      </c>
      <c r="R20" s="20" t="s">
        <v>10</v>
      </c>
      <c r="S20" s="189"/>
      <c r="T20" s="201"/>
    </row>
    <row r="21" spans="1:20" ht="12.75">
      <c r="A21" s="116">
        <v>1</v>
      </c>
      <c r="B21" s="185" t="s">
        <v>111</v>
      </c>
      <c r="C21" s="175">
        <v>1</v>
      </c>
      <c r="D21" s="90" t="s">
        <v>146</v>
      </c>
      <c r="E21" s="141" t="s">
        <v>78</v>
      </c>
      <c r="F21" s="44" t="s">
        <v>50</v>
      </c>
      <c r="G21" s="146">
        <v>35</v>
      </c>
      <c r="H21" s="49">
        <v>10</v>
      </c>
      <c r="I21" s="43">
        <v>15</v>
      </c>
      <c r="J21" s="43"/>
      <c r="K21" s="43"/>
      <c r="L21" s="43"/>
      <c r="M21" s="43"/>
      <c r="N21" s="43"/>
      <c r="O21" s="49">
        <v>10</v>
      </c>
      <c r="P21" s="44">
        <v>1</v>
      </c>
      <c r="Q21" s="45">
        <v>0.6</v>
      </c>
      <c r="R21" s="45">
        <v>0.4</v>
      </c>
      <c r="S21" s="46">
        <v>3</v>
      </c>
      <c r="T21" s="35"/>
    </row>
    <row r="22" spans="1:20" ht="12.75">
      <c r="A22" s="117"/>
      <c r="B22" s="185"/>
      <c r="C22" s="117"/>
      <c r="D22" s="90" t="s">
        <v>147</v>
      </c>
      <c r="E22" s="142"/>
      <c r="F22" s="44" t="s">
        <v>37</v>
      </c>
      <c r="G22" s="146"/>
      <c r="H22" s="49">
        <v>25</v>
      </c>
      <c r="I22" s="43"/>
      <c r="J22" s="43">
        <v>10</v>
      </c>
      <c r="K22" s="43"/>
      <c r="L22" s="43"/>
      <c r="M22" s="49">
        <v>10</v>
      </c>
      <c r="N22" s="43"/>
      <c r="O22" s="49">
        <v>25</v>
      </c>
      <c r="P22" s="49">
        <v>2</v>
      </c>
      <c r="Q22" s="45">
        <v>1</v>
      </c>
      <c r="R22" s="45">
        <v>1</v>
      </c>
      <c r="S22" s="46">
        <v>5</v>
      </c>
      <c r="T22" s="35"/>
    </row>
    <row r="23" spans="1:20" ht="12.75">
      <c r="A23" s="116">
        <v>2</v>
      </c>
      <c r="B23" s="185"/>
      <c r="C23" s="175">
        <v>1</v>
      </c>
      <c r="D23" s="90" t="s">
        <v>148</v>
      </c>
      <c r="E23" s="141" t="s">
        <v>136</v>
      </c>
      <c r="F23" s="44" t="s">
        <v>50</v>
      </c>
      <c r="G23" s="148">
        <v>30</v>
      </c>
      <c r="H23" s="49">
        <v>10</v>
      </c>
      <c r="I23" s="43">
        <v>15</v>
      </c>
      <c r="J23" s="43"/>
      <c r="K23" s="43"/>
      <c r="L23" s="43"/>
      <c r="M23" s="43"/>
      <c r="N23" s="43"/>
      <c r="O23" s="49">
        <v>10</v>
      </c>
      <c r="P23" s="43">
        <v>1</v>
      </c>
      <c r="Q23" s="45">
        <v>0.6</v>
      </c>
      <c r="R23" s="45">
        <v>0.4</v>
      </c>
      <c r="S23" s="46">
        <v>3</v>
      </c>
      <c r="T23" s="35"/>
    </row>
    <row r="24" spans="1:20" ht="12.75">
      <c r="A24" s="117"/>
      <c r="B24" s="185"/>
      <c r="C24" s="115"/>
      <c r="D24" s="90" t="s">
        <v>149</v>
      </c>
      <c r="E24" s="142"/>
      <c r="F24" s="44" t="s">
        <v>37</v>
      </c>
      <c r="G24" s="101"/>
      <c r="H24" s="49">
        <v>10</v>
      </c>
      <c r="I24" s="44"/>
      <c r="J24" s="44">
        <v>15</v>
      </c>
      <c r="K24" s="44"/>
      <c r="L24" s="44"/>
      <c r="M24" s="44"/>
      <c r="N24" s="44"/>
      <c r="O24" s="49">
        <v>10</v>
      </c>
      <c r="P24" s="44">
        <v>1</v>
      </c>
      <c r="Q24" s="45">
        <v>0.6</v>
      </c>
      <c r="R24" s="45">
        <v>0.4</v>
      </c>
      <c r="S24" s="46">
        <v>3</v>
      </c>
      <c r="T24" s="35"/>
    </row>
    <row r="25" spans="1:20" ht="12.75">
      <c r="A25" s="116">
        <v>3</v>
      </c>
      <c r="B25" s="185"/>
      <c r="C25" s="175">
        <v>1</v>
      </c>
      <c r="D25" s="90" t="s">
        <v>150</v>
      </c>
      <c r="E25" s="141" t="s">
        <v>81</v>
      </c>
      <c r="F25" s="44" t="s">
        <v>84</v>
      </c>
      <c r="G25" s="148">
        <v>35</v>
      </c>
      <c r="H25" s="49">
        <v>10</v>
      </c>
      <c r="I25" s="44">
        <v>15</v>
      </c>
      <c r="J25" s="44"/>
      <c r="K25" s="44"/>
      <c r="L25" s="44"/>
      <c r="M25" s="44"/>
      <c r="N25" s="44"/>
      <c r="O25" s="49">
        <v>10</v>
      </c>
      <c r="P25" s="44">
        <v>1</v>
      </c>
      <c r="Q25" s="45">
        <v>0.6</v>
      </c>
      <c r="R25" s="45">
        <v>0.4</v>
      </c>
      <c r="S25" s="46">
        <v>3</v>
      </c>
      <c r="T25" s="35"/>
    </row>
    <row r="26" spans="1:20" ht="12.75">
      <c r="A26" s="117"/>
      <c r="B26" s="185"/>
      <c r="C26" s="115"/>
      <c r="D26" s="90" t="s">
        <v>151</v>
      </c>
      <c r="E26" s="142"/>
      <c r="F26" s="44" t="s">
        <v>37</v>
      </c>
      <c r="G26" s="101"/>
      <c r="H26" s="49">
        <v>25</v>
      </c>
      <c r="I26" s="44"/>
      <c r="J26" s="44">
        <v>20</v>
      </c>
      <c r="K26" s="44"/>
      <c r="L26" s="44"/>
      <c r="M26" s="44"/>
      <c r="N26" s="44"/>
      <c r="O26" s="49">
        <v>25</v>
      </c>
      <c r="P26" s="44">
        <v>2</v>
      </c>
      <c r="Q26" s="45">
        <v>1</v>
      </c>
      <c r="R26" s="45">
        <v>1</v>
      </c>
      <c r="S26" s="46">
        <v>5</v>
      </c>
      <c r="T26" s="35"/>
    </row>
    <row r="27" spans="1:20" ht="12.75">
      <c r="A27" s="146">
        <v>4</v>
      </c>
      <c r="B27" s="185"/>
      <c r="C27" s="175">
        <v>1</v>
      </c>
      <c r="D27" s="90" t="s">
        <v>152</v>
      </c>
      <c r="E27" s="144" t="s">
        <v>82</v>
      </c>
      <c r="F27" s="44" t="s">
        <v>84</v>
      </c>
      <c r="G27" s="148">
        <v>40</v>
      </c>
      <c r="H27" s="49">
        <v>25</v>
      </c>
      <c r="I27" s="44">
        <v>20</v>
      </c>
      <c r="J27" s="44"/>
      <c r="K27" s="44"/>
      <c r="L27" s="44"/>
      <c r="M27" s="44"/>
      <c r="N27" s="44"/>
      <c r="O27" s="49">
        <v>25</v>
      </c>
      <c r="P27" s="44">
        <v>2</v>
      </c>
      <c r="Q27" s="45">
        <v>1</v>
      </c>
      <c r="R27" s="45">
        <v>1</v>
      </c>
      <c r="S27" s="46">
        <v>5</v>
      </c>
      <c r="T27" s="35"/>
    </row>
    <row r="28" spans="1:20" ht="12.75">
      <c r="A28" s="146"/>
      <c r="B28" s="185"/>
      <c r="C28" s="115"/>
      <c r="D28" s="90" t="s">
        <v>153</v>
      </c>
      <c r="E28" s="145"/>
      <c r="F28" s="44" t="s">
        <v>50</v>
      </c>
      <c r="G28" s="101"/>
      <c r="H28" s="49">
        <v>7</v>
      </c>
      <c r="I28" s="44"/>
      <c r="J28" s="44">
        <v>10</v>
      </c>
      <c r="K28" s="44"/>
      <c r="L28" s="44"/>
      <c r="M28" s="44">
        <v>10</v>
      </c>
      <c r="N28" s="44"/>
      <c r="O28" s="49">
        <v>7</v>
      </c>
      <c r="P28" s="44">
        <v>1</v>
      </c>
      <c r="Q28" s="45">
        <v>0.8</v>
      </c>
      <c r="R28" s="45">
        <v>0.2</v>
      </c>
      <c r="S28" s="46">
        <v>3</v>
      </c>
      <c r="T28" s="35"/>
    </row>
    <row r="29" spans="1:20" ht="12.75">
      <c r="A29" s="146">
        <v>5</v>
      </c>
      <c r="B29" s="185"/>
      <c r="C29" s="175">
        <v>1</v>
      </c>
      <c r="D29" s="90" t="s">
        <v>155</v>
      </c>
      <c r="E29" s="177" t="s">
        <v>83</v>
      </c>
      <c r="F29" s="44" t="s">
        <v>84</v>
      </c>
      <c r="G29" s="148">
        <v>35</v>
      </c>
      <c r="H29" s="49">
        <v>10</v>
      </c>
      <c r="I29" s="43">
        <v>15</v>
      </c>
      <c r="J29" s="43"/>
      <c r="K29" s="43"/>
      <c r="L29" s="43"/>
      <c r="M29" s="43"/>
      <c r="N29" s="43"/>
      <c r="O29" s="49">
        <v>10</v>
      </c>
      <c r="P29" s="44">
        <v>1</v>
      </c>
      <c r="Q29" s="45">
        <v>0.6</v>
      </c>
      <c r="R29" s="45">
        <v>0.4</v>
      </c>
      <c r="S29" s="46">
        <v>3</v>
      </c>
      <c r="T29" s="35"/>
    </row>
    <row r="30" spans="1:20" ht="12.75">
      <c r="A30" s="146"/>
      <c r="B30" s="185"/>
      <c r="C30" s="176"/>
      <c r="D30" s="90" t="s">
        <v>154</v>
      </c>
      <c r="E30" s="178"/>
      <c r="F30" s="44" t="s">
        <v>50</v>
      </c>
      <c r="G30" s="101"/>
      <c r="H30" s="49">
        <v>7</v>
      </c>
      <c r="I30" s="44"/>
      <c r="J30" s="44">
        <v>20</v>
      </c>
      <c r="K30" s="44"/>
      <c r="L30" s="44"/>
      <c r="M30" s="44"/>
      <c r="N30" s="44"/>
      <c r="O30" s="49">
        <v>7</v>
      </c>
      <c r="P30" s="44">
        <v>1</v>
      </c>
      <c r="Q30" s="45">
        <v>0.8</v>
      </c>
      <c r="R30" s="45">
        <v>0.2</v>
      </c>
      <c r="S30" s="46">
        <v>3</v>
      </c>
      <c r="T30" s="35"/>
    </row>
    <row r="31" spans="1:20" ht="12.75" customHeight="1">
      <c r="A31" s="146">
        <v>6</v>
      </c>
      <c r="B31" s="185"/>
      <c r="C31" s="175">
        <v>1</v>
      </c>
      <c r="D31" s="90" t="s">
        <v>156</v>
      </c>
      <c r="E31" s="184" t="s">
        <v>79</v>
      </c>
      <c r="F31" s="44" t="s">
        <v>37</v>
      </c>
      <c r="G31" s="146">
        <v>30</v>
      </c>
      <c r="H31" s="49">
        <v>10</v>
      </c>
      <c r="I31" s="43">
        <v>15</v>
      </c>
      <c r="J31" s="43"/>
      <c r="K31" s="43"/>
      <c r="L31" s="43"/>
      <c r="M31" s="43"/>
      <c r="N31" s="43"/>
      <c r="O31" s="49">
        <v>10</v>
      </c>
      <c r="P31" s="44">
        <v>1</v>
      </c>
      <c r="Q31" s="45">
        <v>0.6</v>
      </c>
      <c r="R31" s="45">
        <v>0.4</v>
      </c>
      <c r="S31" s="46">
        <v>3</v>
      </c>
      <c r="T31" s="35"/>
    </row>
    <row r="32" spans="1:20" ht="12.75">
      <c r="A32" s="146"/>
      <c r="B32" s="185"/>
      <c r="C32" s="176"/>
      <c r="D32" s="90" t="s">
        <v>157</v>
      </c>
      <c r="E32" s="142"/>
      <c r="F32" s="44" t="s">
        <v>50</v>
      </c>
      <c r="G32" s="146"/>
      <c r="H32" s="49">
        <v>7</v>
      </c>
      <c r="I32" s="43"/>
      <c r="J32" s="43">
        <v>15</v>
      </c>
      <c r="K32" s="43"/>
      <c r="L32" s="43"/>
      <c r="M32" s="43"/>
      <c r="N32" s="43"/>
      <c r="O32" s="49">
        <v>7</v>
      </c>
      <c r="P32" s="44">
        <v>1</v>
      </c>
      <c r="Q32" s="45">
        <v>0.7</v>
      </c>
      <c r="R32" s="45">
        <v>0.3</v>
      </c>
      <c r="S32" s="46">
        <v>3</v>
      </c>
      <c r="T32" s="35"/>
    </row>
    <row r="33" spans="1:20" ht="12.75">
      <c r="A33" s="146">
        <v>7</v>
      </c>
      <c r="B33" s="185"/>
      <c r="C33" s="175">
        <v>1</v>
      </c>
      <c r="D33" s="90" t="s">
        <v>158</v>
      </c>
      <c r="E33" s="202" t="s">
        <v>80</v>
      </c>
      <c r="F33" s="44" t="s">
        <v>37</v>
      </c>
      <c r="G33" s="116">
        <v>35</v>
      </c>
      <c r="H33" s="49">
        <v>10</v>
      </c>
      <c r="I33" s="43">
        <v>15</v>
      </c>
      <c r="J33" s="43"/>
      <c r="K33" s="43"/>
      <c r="L33" s="43"/>
      <c r="M33" s="43"/>
      <c r="N33" s="43"/>
      <c r="O33" s="49">
        <v>10</v>
      </c>
      <c r="P33" s="44">
        <v>1</v>
      </c>
      <c r="Q33" s="45">
        <v>0.6</v>
      </c>
      <c r="R33" s="45">
        <v>0.4</v>
      </c>
      <c r="S33" s="46">
        <v>3</v>
      </c>
      <c r="T33" s="35"/>
    </row>
    <row r="34" spans="1:20" ht="12.75">
      <c r="A34" s="146"/>
      <c r="B34" s="185"/>
      <c r="C34" s="176"/>
      <c r="D34" s="90" t="s">
        <v>159</v>
      </c>
      <c r="E34" s="202"/>
      <c r="F34" s="44" t="s">
        <v>50</v>
      </c>
      <c r="G34" s="117"/>
      <c r="H34" s="49">
        <v>25</v>
      </c>
      <c r="I34" s="43"/>
      <c r="J34" s="43">
        <v>10</v>
      </c>
      <c r="K34" s="43"/>
      <c r="L34" s="43"/>
      <c r="M34" s="43">
        <v>10</v>
      </c>
      <c r="N34" s="43"/>
      <c r="O34" s="49">
        <v>25</v>
      </c>
      <c r="P34" s="44">
        <v>2</v>
      </c>
      <c r="Q34" s="45">
        <v>1</v>
      </c>
      <c r="R34" s="45">
        <v>1</v>
      </c>
      <c r="S34" s="46">
        <v>5</v>
      </c>
      <c r="T34" s="35"/>
    </row>
    <row r="35" spans="1:20" ht="25.5">
      <c r="A35" s="43">
        <v>8</v>
      </c>
      <c r="B35" s="185"/>
      <c r="C35" s="38">
        <v>1</v>
      </c>
      <c r="D35" s="53" t="s">
        <v>53</v>
      </c>
      <c r="E35" s="84" t="s">
        <v>68</v>
      </c>
      <c r="F35" s="44" t="s">
        <v>50</v>
      </c>
      <c r="G35" s="44">
        <v>15</v>
      </c>
      <c r="H35" s="49">
        <v>7</v>
      </c>
      <c r="I35" s="44">
        <v>15</v>
      </c>
      <c r="J35" s="44"/>
      <c r="K35" s="44"/>
      <c r="L35" s="44"/>
      <c r="M35" s="44"/>
      <c r="N35" s="44"/>
      <c r="O35" s="49">
        <v>7</v>
      </c>
      <c r="P35" s="49">
        <v>1</v>
      </c>
      <c r="Q35" s="45">
        <v>0.7</v>
      </c>
      <c r="R35" s="45">
        <v>0.3</v>
      </c>
      <c r="S35" s="46">
        <v>3</v>
      </c>
      <c r="T35" s="35"/>
    </row>
    <row r="36" spans="1:20" ht="29.25" customHeight="1">
      <c r="A36" s="43">
        <v>9</v>
      </c>
      <c r="B36" s="185"/>
      <c r="C36" s="38">
        <v>1</v>
      </c>
      <c r="D36" s="90" t="s">
        <v>160</v>
      </c>
      <c r="E36" s="55" t="s">
        <v>138</v>
      </c>
      <c r="F36" s="44" t="s">
        <v>50</v>
      </c>
      <c r="G36" s="43">
        <v>30</v>
      </c>
      <c r="H36" s="49">
        <v>15</v>
      </c>
      <c r="I36" s="43">
        <v>30</v>
      </c>
      <c r="J36" s="43"/>
      <c r="K36" s="43"/>
      <c r="L36" s="43"/>
      <c r="M36" s="43"/>
      <c r="N36" s="43"/>
      <c r="O36" s="49">
        <v>15</v>
      </c>
      <c r="P36" s="49">
        <v>2</v>
      </c>
      <c r="Q36" s="45">
        <v>1.4</v>
      </c>
      <c r="R36" s="45">
        <v>0.6</v>
      </c>
      <c r="S36" s="46">
        <v>5</v>
      </c>
      <c r="T36" s="35"/>
    </row>
    <row r="37" spans="1:20" ht="24.75" customHeight="1">
      <c r="A37" s="116">
        <v>10</v>
      </c>
      <c r="B37" s="185"/>
      <c r="C37" s="175">
        <v>1</v>
      </c>
      <c r="D37" s="90" t="s">
        <v>197</v>
      </c>
      <c r="E37" s="165" t="s">
        <v>145</v>
      </c>
      <c r="F37" s="44" t="s">
        <v>37</v>
      </c>
      <c r="G37" s="116">
        <v>35</v>
      </c>
      <c r="H37" s="49">
        <v>10</v>
      </c>
      <c r="I37" s="43">
        <v>15</v>
      </c>
      <c r="J37" s="43"/>
      <c r="K37" s="43"/>
      <c r="L37" s="43"/>
      <c r="M37" s="43"/>
      <c r="N37" s="43"/>
      <c r="O37" s="49">
        <v>10</v>
      </c>
      <c r="P37" s="49">
        <v>1</v>
      </c>
      <c r="Q37" s="45">
        <v>0.6</v>
      </c>
      <c r="R37" s="45">
        <v>0.4</v>
      </c>
      <c r="S37" s="46">
        <v>3</v>
      </c>
      <c r="T37" s="35"/>
    </row>
    <row r="38" spans="1:20" ht="23.25" customHeight="1">
      <c r="A38" s="117"/>
      <c r="B38" s="185"/>
      <c r="C38" s="176"/>
      <c r="D38" s="90" t="s">
        <v>161</v>
      </c>
      <c r="E38" s="166"/>
      <c r="F38" s="44" t="s">
        <v>50</v>
      </c>
      <c r="G38" s="117"/>
      <c r="H38" s="49">
        <v>25</v>
      </c>
      <c r="I38" s="43"/>
      <c r="J38" s="43">
        <v>10</v>
      </c>
      <c r="K38" s="43"/>
      <c r="L38" s="43"/>
      <c r="M38" s="43">
        <v>10</v>
      </c>
      <c r="N38" s="43"/>
      <c r="O38" s="49">
        <v>25</v>
      </c>
      <c r="P38" s="49">
        <v>2</v>
      </c>
      <c r="Q38" s="45">
        <v>1</v>
      </c>
      <c r="R38" s="45">
        <v>1</v>
      </c>
      <c r="S38" s="46">
        <v>5</v>
      </c>
      <c r="T38" s="35"/>
    </row>
    <row r="39" spans="1:20" ht="27" customHeight="1">
      <c r="A39" s="116">
        <v>11</v>
      </c>
      <c r="B39" s="185"/>
      <c r="C39" s="175">
        <v>1</v>
      </c>
      <c r="D39" s="90" t="s">
        <v>196</v>
      </c>
      <c r="E39" s="112" t="s">
        <v>118</v>
      </c>
      <c r="F39" s="44" t="s">
        <v>37</v>
      </c>
      <c r="G39" s="127">
        <v>35</v>
      </c>
      <c r="H39" s="49">
        <v>10</v>
      </c>
      <c r="I39" s="43">
        <v>15</v>
      </c>
      <c r="J39" s="43"/>
      <c r="K39" s="43"/>
      <c r="L39" s="43"/>
      <c r="M39" s="43"/>
      <c r="N39" s="43"/>
      <c r="O39" s="49">
        <v>10</v>
      </c>
      <c r="P39" s="49">
        <v>1</v>
      </c>
      <c r="Q39" s="45">
        <v>0.6</v>
      </c>
      <c r="R39" s="45">
        <v>0.4</v>
      </c>
      <c r="S39" s="46">
        <v>3</v>
      </c>
      <c r="T39" s="35"/>
    </row>
    <row r="40" spans="1:20" ht="23.25" customHeight="1">
      <c r="A40" s="117"/>
      <c r="B40" s="185"/>
      <c r="C40" s="176"/>
      <c r="D40" s="90" t="s">
        <v>162</v>
      </c>
      <c r="E40" s="113"/>
      <c r="F40" s="44" t="s">
        <v>50</v>
      </c>
      <c r="G40" s="128"/>
      <c r="H40" s="49">
        <v>25</v>
      </c>
      <c r="I40" s="44"/>
      <c r="J40" s="44">
        <v>10</v>
      </c>
      <c r="K40" s="44"/>
      <c r="L40" s="44"/>
      <c r="M40" s="44">
        <v>10</v>
      </c>
      <c r="N40" s="44"/>
      <c r="O40" s="49">
        <v>25</v>
      </c>
      <c r="P40" s="49">
        <v>2</v>
      </c>
      <c r="Q40" s="45">
        <v>1</v>
      </c>
      <c r="R40" s="45">
        <v>1</v>
      </c>
      <c r="S40" s="46">
        <v>5</v>
      </c>
      <c r="T40" s="35"/>
    </row>
    <row r="41" spans="1:20" ht="27" customHeight="1">
      <c r="A41" s="116">
        <v>12</v>
      </c>
      <c r="B41" s="185"/>
      <c r="C41" s="175">
        <v>1</v>
      </c>
      <c r="D41" s="90" t="s">
        <v>195</v>
      </c>
      <c r="E41" s="112" t="s">
        <v>119</v>
      </c>
      <c r="F41" s="44" t="s">
        <v>37</v>
      </c>
      <c r="G41" s="127">
        <v>35</v>
      </c>
      <c r="H41" s="49">
        <v>10</v>
      </c>
      <c r="I41" s="44">
        <v>15</v>
      </c>
      <c r="J41" s="44"/>
      <c r="K41" s="44"/>
      <c r="L41" s="44"/>
      <c r="M41" s="44"/>
      <c r="N41" s="44"/>
      <c r="O41" s="49">
        <v>10</v>
      </c>
      <c r="P41" s="49">
        <v>1</v>
      </c>
      <c r="Q41" s="45">
        <v>0.6</v>
      </c>
      <c r="R41" s="45">
        <v>0.4</v>
      </c>
      <c r="S41" s="46">
        <v>3</v>
      </c>
      <c r="T41" s="35"/>
    </row>
    <row r="42" spans="1:20" ht="27.75" customHeight="1">
      <c r="A42" s="117"/>
      <c r="B42" s="185"/>
      <c r="C42" s="176"/>
      <c r="D42" s="90" t="s">
        <v>163</v>
      </c>
      <c r="E42" s="113"/>
      <c r="F42" s="44" t="s">
        <v>50</v>
      </c>
      <c r="G42" s="128"/>
      <c r="H42" s="49">
        <v>25</v>
      </c>
      <c r="I42" s="44"/>
      <c r="J42" s="44">
        <v>10</v>
      </c>
      <c r="K42" s="44"/>
      <c r="L42" s="44"/>
      <c r="M42" s="44">
        <v>10</v>
      </c>
      <c r="N42" s="44"/>
      <c r="O42" s="49">
        <v>25</v>
      </c>
      <c r="P42" s="49">
        <v>2</v>
      </c>
      <c r="Q42" s="45">
        <v>1</v>
      </c>
      <c r="R42" s="45">
        <v>1</v>
      </c>
      <c r="S42" s="46">
        <v>5</v>
      </c>
      <c r="T42" s="35"/>
    </row>
    <row r="43" spans="1:20" ht="12.75" customHeight="1">
      <c r="A43" s="51"/>
      <c r="B43" s="185"/>
      <c r="C43" s="171" t="s">
        <v>19</v>
      </c>
      <c r="D43" s="172"/>
      <c r="E43" s="172"/>
      <c r="F43" s="173"/>
      <c r="G43" s="42">
        <f>SUM(G21:G41)</f>
        <v>390</v>
      </c>
      <c r="H43" s="42">
        <f aca="true" t="shared" si="0" ref="H43:O43">SUM(H21:H42)</f>
        <v>318</v>
      </c>
      <c r="I43" s="42">
        <f t="shared" si="0"/>
        <v>200</v>
      </c>
      <c r="J43" s="42">
        <f t="shared" si="0"/>
        <v>130</v>
      </c>
      <c r="K43" s="42">
        <f t="shared" si="0"/>
        <v>0</v>
      </c>
      <c r="L43" s="42">
        <f t="shared" si="0"/>
        <v>0</v>
      </c>
      <c r="M43" s="42">
        <f t="shared" si="0"/>
        <v>60</v>
      </c>
      <c r="N43" s="42">
        <f t="shared" si="0"/>
        <v>0</v>
      </c>
      <c r="O43" s="42">
        <f t="shared" si="0"/>
        <v>318</v>
      </c>
      <c r="P43" s="42">
        <f>SUM(P21:P42)</f>
        <v>30</v>
      </c>
      <c r="Q43" s="42">
        <f>SUM(Q21:Q42)</f>
        <v>17.4</v>
      </c>
      <c r="R43" s="42">
        <f>SUM(R21:R42)</f>
        <v>12.600000000000001</v>
      </c>
      <c r="S43" s="42">
        <f>SUM(S21:S42)</f>
        <v>82</v>
      </c>
      <c r="T43" s="35"/>
    </row>
    <row r="44" spans="1:20" ht="12.75">
      <c r="A44" s="116">
        <v>13</v>
      </c>
      <c r="B44" s="185"/>
      <c r="C44" s="175">
        <v>2</v>
      </c>
      <c r="D44" s="90" t="s">
        <v>164</v>
      </c>
      <c r="E44" s="141" t="s">
        <v>78</v>
      </c>
      <c r="F44" s="44" t="s">
        <v>84</v>
      </c>
      <c r="G44" s="146">
        <v>35</v>
      </c>
      <c r="H44" s="49">
        <v>10</v>
      </c>
      <c r="I44" s="49">
        <v>15</v>
      </c>
      <c r="J44" s="49"/>
      <c r="K44" s="49"/>
      <c r="L44" s="49"/>
      <c r="M44" s="49"/>
      <c r="N44" s="49"/>
      <c r="O44" s="49">
        <v>10</v>
      </c>
      <c r="P44" s="49">
        <v>1</v>
      </c>
      <c r="Q44" s="45">
        <v>0.7</v>
      </c>
      <c r="R44" s="45">
        <v>0.3</v>
      </c>
      <c r="S44" s="46">
        <v>5</v>
      </c>
      <c r="T44" s="35"/>
    </row>
    <row r="45" spans="1:20" ht="12.75">
      <c r="A45" s="117"/>
      <c r="B45" s="185"/>
      <c r="C45" s="117"/>
      <c r="D45" s="90" t="s">
        <v>165</v>
      </c>
      <c r="E45" s="142"/>
      <c r="F45" s="44" t="s">
        <v>50</v>
      </c>
      <c r="G45" s="146"/>
      <c r="H45" s="49">
        <v>25</v>
      </c>
      <c r="I45" s="49"/>
      <c r="J45" s="49">
        <v>10</v>
      </c>
      <c r="K45" s="49"/>
      <c r="L45" s="49"/>
      <c r="M45" s="49">
        <v>10</v>
      </c>
      <c r="N45" s="49"/>
      <c r="O45" s="49">
        <v>25</v>
      </c>
      <c r="P45" s="49">
        <v>2</v>
      </c>
      <c r="Q45" s="45">
        <v>1</v>
      </c>
      <c r="R45" s="45">
        <v>1</v>
      </c>
      <c r="S45" s="46">
        <v>5</v>
      </c>
      <c r="T45" s="35"/>
    </row>
    <row r="46" spans="1:20" ht="12.75">
      <c r="A46" s="116">
        <v>14</v>
      </c>
      <c r="B46" s="185"/>
      <c r="C46" s="175">
        <v>2</v>
      </c>
      <c r="D46" s="90" t="s">
        <v>166</v>
      </c>
      <c r="E46" s="141" t="s">
        <v>136</v>
      </c>
      <c r="F46" s="44" t="s">
        <v>84</v>
      </c>
      <c r="G46" s="146">
        <v>30</v>
      </c>
      <c r="H46" s="49">
        <v>10</v>
      </c>
      <c r="I46" s="49">
        <v>15</v>
      </c>
      <c r="J46" s="49"/>
      <c r="K46" s="49"/>
      <c r="L46" s="49"/>
      <c r="M46" s="49"/>
      <c r="N46" s="49"/>
      <c r="O46" s="49">
        <v>10</v>
      </c>
      <c r="P46" s="49">
        <v>1</v>
      </c>
      <c r="Q46" s="45">
        <v>0.7</v>
      </c>
      <c r="R46" s="45">
        <v>0.3</v>
      </c>
      <c r="S46" s="46">
        <v>5</v>
      </c>
      <c r="T46" s="35"/>
    </row>
    <row r="47" spans="1:23" ht="12.75">
      <c r="A47" s="117"/>
      <c r="B47" s="185"/>
      <c r="C47" s="115"/>
      <c r="D47" s="90" t="s">
        <v>167</v>
      </c>
      <c r="E47" s="142"/>
      <c r="F47" s="44" t="s">
        <v>50</v>
      </c>
      <c r="G47" s="101"/>
      <c r="H47" s="49">
        <v>10</v>
      </c>
      <c r="I47" s="49"/>
      <c r="J47" s="49">
        <v>15</v>
      </c>
      <c r="K47" s="49"/>
      <c r="L47" s="49"/>
      <c r="M47" s="49"/>
      <c r="N47" s="49"/>
      <c r="O47" s="49">
        <v>10</v>
      </c>
      <c r="P47" s="49">
        <v>1</v>
      </c>
      <c r="Q47" s="45">
        <v>0.6</v>
      </c>
      <c r="R47" s="45">
        <v>0.4</v>
      </c>
      <c r="S47" s="46">
        <v>3</v>
      </c>
      <c r="T47" s="35"/>
      <c r="W47" s="86"/>
    </row>
    <row r="48" spans="1:20" ht="12.75">
      <c r="A48" s="146">
        <v>15</v>
      </c>
      <c r="B48" s="185"/>
      <c r="C48" s="175">
        <v>2</v>
      </c>
      <c r="D48" s="90" t="s">
        <v>168</v>
      </c>
      <c r="E48" s="141" t="s">
        <v>137</v>
      </c>
      <c r="F48" s="44" t="s">
        <v>37</v>
      </c>
      <c r="G48" s="116">
        <v>35</v>
      </c>
      <c r="H48" s="49">
        <v>10</v>
      </c>
      <c r="I48" s="49">
        <v>15</v>
      </c>
      <c r="J48" s="49"/>
      <c r="K48" s="49"/>
      <c r="L48" s="49"/>
      <c r="M48" s="49"/>
      <c r="N48" s="49"/>
      <c r="O48" s="49">
        <v>10</v>
      </c>
      <c r="P48" s="49">
        <v>1</v>
      </c>
      <c r="Q48" s="45">
        <v>0.6</v>
      </c>
      <c r="R48" s="45">
        <v>0.4</v>
      </c>
      <c r="S48" s="46">
        <v>3</v>
      </c>
      <c r="T48" s="35"/>
    </row>
    <row r="49" spans="1:20" ht="12.75">
      <c r="A49" s="146"/>
      <c r="B49" s="185"/>
      <c r="C49" s="117"/>
      <c r="D49" s="90" t="s">
        <v>169</v>
      </c>
      <c r="E49" s="142"/>
      <c r="F49" s="44" t="s">
        <v>50</v>
      </c>
      <c r="G49" s="117"/>
      <c r="H49" s="49">
        <v>25</v>
      </c>
      <c r="I49" s="49"/>
      <c r="J49" s="49">
        <v>20</v>
      </c>
      <c r="K49" s="49"/>
      <c r="L49" s="49"/>
      <c r="M49" s="49"/>
      <c r="N49" s="49"/>
      <c r="O49" s="49">
        <v>25</v>
      </c>
      <c r="P49" s="49">
        <v>2</v>
      </c>
      <c r="Q49" s="45">
        <v>1</v>
      </c>
      <c r="R49" s="45">
        <v>1</v>
      </c>
      <c r="S49" s="46">
        <v>5</v>
      </c>
      <c r="T49" s="35"/>
    </row>
    <row r="50" spans="1:20" ht="12.75">
      <c r="A50" s="146">
        <v>16</v>
      </c>
      <c r="B50" s="185"/>
      <c r="C50" s="175">
        <v>2</v>
      </c>
      <c r="D50" s="90" t="s">
        <v>170</v>
      </c>
      <c r="E50" s="141" t="s">
        <v>85</v>
      </c>
      <c r="F50" s="44" t="s">
        <v>37</v>
      </c>
      <c r="G50" s="146">
        <v>30</v>
      </c>
      <c r="H50" s="49">
        <v>10</v>
      </c>
      <c r="I50" s="49">
        <v>15</v>
      </c>
      <c r="J50" s="49"/>
      <c r="K50" s="49"/>
      <c r="L50" s="49"/>
      <c r="M50" s="49"/>
      <c r="N50" s="49"/>
      <c r="O50" s="49">
        <v>10</v>
      </c>
      <c r="P50" s="49">
        <v>1</v>
      </c>
      <c r="Q50" s="45">
        <v>0.6</v>
      </c>
      <c r="R50" s="45">
        <v>0.4</v>
      </c>
      <c r="S50" s="46">
        <v>3</v>
      </c>
      <c r="T50" s="35"/>
    </row>
    <row r="51" spans="1:20" ht="12.75">
      <c r="A51" s="146"/>
      <c r="B51" s="185"/>
      <c r="C51" s="115"/>
      <c r="D51" s="90" t="s">
        <v>171</v>
      </c>
      <c r="E51" s="142"/>
      <c r="F51" s="44" t="s">
        <v>50</v>
      </c>
      <c r="G51" s="101"/>
      <c r="H51" s="49">
        <v>10</v>
      </c>
      <c r="I51" s="49"/>
      <c r="J51" s="49">
        <v>15</v>
      </c>
      <c r="K51" s="49"/>
      <c r="L51" s="49"/>
      <c r="M51" s="49"/>
      <c r="N51" s="49"/>
      <c r="O51" s="49">
        <v>10</v>
      </c>
      <c r="P51" s="49">
        <v>1</v>
      </c>
      <c r="Q51" s="45">
        <v>0.6</v>
      </c>
      <c r="R51" s="45">
        <v>0.4</v>
      </c>
      <c r="S51" s="46">
        <v>3</v>
      </c>
      <c r="T51" s="35"/>
    </row>
    <row r="52" spans="1:20" ht="12.75">
      <c r="A52" s="146">
        <v>17</v>
      </c>
      <c r="B52" s="185"/>
      <c r="C52" s="175">
        <v>2</v>
      </c>
      <c r="D52" s="90" t="s">
        <v>172</v>
      </c>
      <c r="E52" s="141" t="s">
        <v>86</v>
      </c>
      <c r="F52" s="44" t="s">
        <v>84</v>
      </c>
      <c r="G52" s="146">
        <v>40</v>
      </c>
      <c r="H52" s="49">
        <v>10</v>
      </c>
      <c r="I52" s="49">
        <v>15</v>
      </c>
      <c r="J52" s="49"/>
      <c r="K52" s="49"/>
      <c r="L52" s="49"/>
      <c r="M52" s="49"/>
      <c r="N52" s="49"/>
      <c r="O52" s="49">
        <v>10</v>
      </c>
      <c r="P52" s="49">
        <v>1</v>
      </c>
      <c r="Q52" s="45">
        <v>0.7</v>
      </c>
      <c r="R52" s="45">
        <v>0.3</v>
      </c>
      <c r="S52" s="46">
        <v>5</v>
      </c>
      <c r="T52" s="35"/>
    </row>
    <row r="53" spans="1:20" ht="12.75" customHeight="1">
      <c r="A53" s="101"/>
      <c r="B53" s="185"/>
      <c r="C53" s="176"/>
      <c r="D53" s="90" t="s">
        <v>173</v>
      </c>
      <c r="E53" s="142"/>
      <c r="F53" s="44" t="s">
        <v>50</v>
      </c>
      <c r="G53" s="146"/>
      <c r="H53" s="49">
        <v>20</v>
      </c>
      <c r="I53" s="49"/>
      <c r="J53" s="49">
        <v>15</v>
      </c>
      <c r="K53" s="49"/>
      <c r="L53" s="49"/>
      <c r="M53" s="49">
        <v>10</v>
      </c>
      <c r="N53" s="49"/>
      <c r="O53" s="49">
        <v>20</v>
      </c>
      <c r="P53" s="49">
        <v>2</v>
      </c>
      <c r="Q53" s="45">
        <v>1.2</v>
      </c>
      <c r="R53" s="45">
        <v>0.8</v>
      </c>
      <c r="S53" s="46">
        <v>5</v>
      </c>
      <c r="T53" s="35"/>
    </row>
    <row r="54" spans="1:20" ht="12.75">
      <c r="A54" s="101">
        <v>18</v>
      </c>
      <c r="B54" s="185"/>
      <c r="C54" s="175">
        <v>2</v>
      </c>
      <c r="D54" s="90" t="s">
        <v>174</v>
      </c>
      <c r="E54" s="203" t="s">
        <v>87</v>
      </c>
      <c r="F54" s="44" t="s">
        <v>37</v>
      </c>
      <c r="G54" s="116">
        <v>30</v>
      </c>
      <c r="H54" s="49">
        <v>10</v>
      </c>
      <c r="I54" s="49">
        <v>15</v>
      </c>
      <c r="J54" s="49"/>
      <c r="K54" s="49"/>
      <c r="L54" s="49"/>
      <c r="M54" s="49"/>
      <c r="N54" s="49"/>
      <c r="O54" s="49">
        <v>10</v>
      </c>
      <c r="P54" s="49">
        <v>1</v>
      </c>
      <c r="Q54" s="45">
        <v>0.6</v>
      </c>
      <c r="R54" s="45">
        <v>0.4</v>
      </c>
      <c r="S54" s="46">
        <v>3</v>
      </c>
      <c r="T54" s="35"/>
    </row>
    <row r="55" spans="1:20" ht="12.75">
      <c r="A55" s="101"/>
      <c r="B55" s="185"/>
      <c r="C55" s="176"/>
      <c r="D55" s="90" t="s">
        <v>175</v>
      </c>
      <c r="E55" s="204"/>
      <c r="F55" s="44" t="s">
        <v>50</v>
      </c>
      <c r="G55" s="117"/>
      <c r="H55" s="49">
        <v>7</v>
      </c>
      <c r="I55" s="49"/>
      <c r="J55" s="49">
        <v>10</v>
      </c>
      <c r="K55" s="49"/>
      <c r="L55" s="49"/>
      <c r="M55" s="49">
        <v>5</v>
      </c>
      <c r="N55" s="49"/>
      <c r="O55" s="49">
        <v>7</v>
      </c>
      <c r="P55" s="49">
        <v>1</v>
      </c>
      <c r="Q55" s="45">
        <v>0.7</v>
      </c>
      <c r="R55" s="45">
        <v>0.3</v>
      </c>
      <c r="S55" s="46">
        <v>3</v>
      </c>
      <c r="T55" s="35"/>
    </row>
    <row r="56" spans="1:20" ht="12.75">
      <c r="A56" s="114">
        <v>19</v>
      </c>
      <c r="B56" s="185"/>
      <c r="C56" s="175">
        <v>2</v>
      </c>
      <c r="D56" s="90" t="s">
        <v>176</v>
      </c>
      <c r="E56" s="141" t="s">
        <v>88</v>
      </c>
      <c r="F56" s="44" t="s">
        <v>37</v>
      </c>
      <c r="G56" s="116">
        <v>35</v>
      </c>
      <c r="H56" s="49">
        <v>10</v>
      </c>
      <c r="I56" s="49">
        <v>15</v>
      </c>
      <c r="J56" s="49"/>
      <c r="K56" s="49"/>
      <c r="L56" s="49"/>
      <c r="M56" s="49"/>
      <c r="N56" s="49"/>
      <c r="O56" s="49">
        <v>10</v>
      </c>
      <c r="P56" s="49">
        <v>1</v>
      </c>
      <c r="Q56" s="45">
        <v>0.6</v>
      </c>
      <c r="R56" s="45">
        <v>0.4</v>
      </c>
      <c r="S56" s="46">
        <v>3</v>
      </c>
      <c r="T56" s="35"/>
    </row>
    <row r="57" spans="1:20" ht="12.75">
      <c r="A57" s="115"/>
      <c r="B57" s="185"/>
      <c r="C57" s="176"/>
      <c r="D57" s="90" t="s">
        <v>177</v>
      </c>
      <c r="E57" s="142"/>
      <c r="F57" s="44" t="s">
        <v>50</v>
      </c>
      <c r="G57" s="117"/>
      <c r="H57" s="49">
        <v>25</v>
      </c>
      <c r="I57" s="49"/>
      <c r="J57" s="49">
        <v>10</v>
      </c>
      <c r="K57" s="49"/>
      <c r="L57" s="49"/>
      <c r="M57" s="49">
        <v>10</v>
      </c>
      <c r="N57" s="49"/>
      <c r="O57" s="49">
        <v>25</v>
      </c>
      <c r="P57" s="49">
        <v>2</v>
      </c>
      <c r="Q57" s="45">
        <v>1</v>
      </c>
      <c r="R57" s="45">
        <v>1</v>
      </c>
      <c r="S57" s="46">
        <v>5</v>
      </c>
      <c r="T57" s="35"/>
    </row>
    <row r="58" spans="1:20" ht="18.75" customHeight="1">
      <c r="A58" s="48">
        <v>20</v>
      </c>
      <c r="B58" s="185"/>
      <c r="C58" s="24">
        <v>2</v>
      </c>
      <c r="D58" s="54" t="s">
        <v>54</v>
      </c>
      <c r="E58" s="89" t="s">
        <v>66</v>
      </c>
      <c r="F58" s="44" t="s">
        <v>37</v>
      </c>
      <c r="G58" s="43">
        <v>30</v>
      </c>
      <c r="H58" s="49">
        <v>15</v>
      </c>
      <c r="I58" s="49"/>
      <c r="J58" s="49">
        <v>30</v>
      </c>
      <c r="K58" s="49"/>
      <c r="L58" s="49"/>
      <c r="M58" s="49"/>
      <c r="N58" s="49"/>
      <c r="O58" s="49">
        <v>15</v>
      </c>
      <c r="P58" s="49">
        <v>2</v>
      </c>
      <c r="Q58" s="45">
        <v>1.4</v>
      </c>
      <c r="R58" s="45">
        <v>0.6</v>
      </c>
      <c r="S58" s="46">
        <v>5</v>
      </c>
      <c r="T58" s="35"/>
    </row>
    <row r="59" spans="1:20" ht="29.25" customHeight="1">
      <c r="A59" s="48">
        <v>21</v>
      </c>
      <c r="B59" s="185"/>
      <c r="C59" s="24">
        <v>2</v>
      </c>
      <c r="D59" s="90" t="s">
        <v>178</v>
      </c>
      <c r="E59" s="55" t="s">
        <v>117</v>
      </c>
      <c r="F59" s="44" t="s">
        <v>50</v>
      </c>
      <c r="G59" s="43">
        <v>30</v>
      </c>
      <c r="H59" s="49">
        <v>15</v>
      </c>
      <c r="I59" s="49">
        <v>30</v>
      </c>
      <c r="J59" s="49"/>
      <c r="K59" s="49"/>
      <c r="L59" s="49"/>
      <c r="M59" s="49"/>
      <c r="N59" s="49"/>
      <c r="O59" s="49">
        <v>15</v>
      </c>
      <c r="P59" s="49">
        <v>2</v>
      </c>
      <c r="Q59" s="45">
        <v>1.4</v>
      </c>
      <c r="R59" s="45">
        <v>0.6</v>
      </c>
      <c r="S59" s="46">
        <v>5</v>
      </c>
      <c r="T59" s="35"/>
    </row>
    <row r="60" spans="1:20" ht="24.75" customHeight="1">
      <c r="A60" s="114">
        <v>22</v>
      </c>
      <c r="B60" s="185"/>
      <c r="C60" s="175">
        <v>2</v>
      </c>
      <c r="D60" s="90" t="s">
        <v>194</v>
      </c>
      <c r="E60" s="165" t="s">
        <v>120</v>
      </c>
      <c r="F60" s="44" t="s">
        <v>37</v>
      </c>
      <c r="G60" s="116">
        <v>35</v>
      </c>
      <c r="H60" s="49">
        <v>7</v>
      </c>
      <c r="I60" s="49">
        <v>15</v>
      </c>
      <c r="J60" s="49"/>
      <c r="K60" s="49"/>
      <c r="L60" s="49"/>
      <c r="M60" s="49"/>
      <c r="N60" s="49"/>
      <c r="O60" s="49">
        <v>7</v>
      </c>
      <c r="P60" s="49">
        <v>1</v>
      </c>
      <c r="Q60" s="45">
        <v>0.7</v>
      </c>
      <c r="R60" s="45">
        <v>0.3</v>
      </c>
      <c r="S60" s="46">
        <v>3</v>
      </c>
      <c r="T60" s="35"/>
    </row>
    <row r="61" spans="1:20" ht="25.5" customHeight="1">
      <c r="A61" s="115"/>
      <c r="B61" s="185"/>
      <c r="C61" s="176"/>
      <c r="D61" s="90" t="s">
        <v>179</v>
      </c>
      <c r="E61" s="196"/>
      <c r="F61" s="44" t="s">
        <v>50</v>
      </c>
      <c r="G61" s="117"/>
      <c r="H61" s="49">
        <v>25</v>
      </c>
      <c r="I61" s="49"/>
      <c r="J61" s="49">
        <v>10</v>
      </c>
      <c r="K61" s="49"/>
      <c r="L61" s="49"/>
      <c r="M61" s="49">
        <v>10</v>
      </c>
      <c r="N61" s="49"/>
      <c r="O61" s="49">
        <v>25</v>
      </c>
      <c r="P61" s="49">
        <v>2</v>
      </c>
      <c r="Q61" s="45">
        <v>1</v>
      </c>
      <c r="R61" s="45">
        <v>1</v>
      </c>
      <c r="S61" s="46">
        <v>5</v>
      </c>
      <c r="T61" s="35"/>
    </row>
    <row r="62" spans="1:20" ht="25.5" customHeight="1">
      <c r="A62" s="114">
        <v>23</v>
      </c>
      <c r="B62" s="185"/>
      <c r="C62" s="175">
        <v>2</v>
      </c>
      <c r="D62" s="90" t="s">
        <v>193</v>
      </c>
      <c r="E62" s="112" t="s">
        <v>143</v>
      </c>
      <c r="F62" s="44" t="s">
        <v>37</v>
      </c>
      <c r="G62" s="116">
        <v>35</v>
      </c>
      <c r="H62" s="49">
        <v>7</v>
      </c>
      <c r="I62" s="49">
        <v>15</v>
      </c>
      <c r="J62" s="49"/>
      <c r="K62" s="49"/>
      <c r="L62" s="49"/>
      <c r="M62" s="49"/>
      <c r="N62" s="49"/>
      <c r="O62" s="49">
        <v>7</v>
      </c>
      <c r="P62" s="49">
        <v>1</v>
      </c>
      <c r="Q62" s="45">
        <v>0.7</v>
      </c>
      <c r="R62" s="45">
        <v>0.3</v>
      </c>
      <c r="S62" s="46">
        <v>3</v>
      </c>
      <c r="T62" s="35"/>
    </row>
    <row r="63" spans="1:20" ht="25.5" customHeight="1">
      <c r="A63" s="115"/>
      <c r="B63" s="185"/>
      <c r="C63" s="176"/>
      <c r="D63" s="90" t="s">
        <v>180</v>
      </c>
      <c r="E63" s="113"/>
      <c r="F63" s="44" t="s">
        <v>50</v>
      </c>
      <c r="G63" s="117"/>
      <c r="H63" s="49">
        <v>25</v>
      </c>
      <c r="I63" s="49"/>
      <c r="J63" s="49">
        <v>10</v>
      </c>
      <c r="K63" s="49"/>
      <c r="L63" s="49"/>
      <c r="M63" s="49">
        <v>10</v>
      </c>
      <c r="N63" s="49"/>
      <c r="O63" s="49">
        <v>25</v>
      </c>
      <c r="P63" s="49">
        <v>2</v>
      </c>
      <c r="Q63" s="45">
        <v>1</v>
      </c>
      <c r="R63" s="45">
        <v>1</v>
      </c>
      <c r="S63" s="46">
        <v>5</v>
      </c>
      <c r="T63" s="35"/>
    </row>
    <row r="64" spans="1:20" ht="40.5" customHeight="1">
      <c r="A64" s="46">
        <v>24</v>
      </c>
      <c r="B64" s="185"/>
      <c r="C64" s="24">
        <v>2</v>
      </c>
      <c r="D64" s="90" t="s">
        <v>181</v>
      </c>
      <c r="E64" s="59" t="s">
        <v>144</v>
      </c>
      <c r="F64" s="44" t="s">
        <v>37</v>
      </c>
      <c r="G64" s="43">
        <v>20</v>
      </c>
      <c r="H64" s="49">
        <v>25</v>
      </c>
      <c r="I64" s="49"/>
      <c r="J64" s="49"/>
      <c r="K64" s="49">
        <v>20</v>
      </c>
      <c r="L64" s="49"/>
      <c r="M64" s="49"/>
      <c r="N64" s="49"/>
      <c r="O64" s="49">
        <v>25</v>
      </c>
      <c r="P64" s="49">
        <v>2</v>
      </c>
      <c r="Q64" s="45">
        <v>1</v>
      </c>
      <c r="R64" s="45">
        <v>1</v>
      </c>
      <c r="S64" s="46">
        <v>5</v>
      </c>
      <c r="T64" s="35"/>
    </row>
    <row r="65" spans="1:20" ht="12.75" customHeight="1">
      <c r="A65" s="36"/>
      <c r="B65" s="176"/>
      <c r="C65" s="171" t="s">
        <v>20</v>
      </c>
      <c r="D65" s="172"/>
      <c r="E65" s="172"/>
      <c r="F65" s="173"/>
      <c r="G65" s="42">
        <f aca="true" t="shared" si="1" ref="G65:S65">SUM(G44:G64)</f>
        <v>385</v>
      </c>
      <c r="H65" s="42">
        <f t="shared" si="1"/>
        <v>311</v>
      </c>
      <c r="I65" s="42">
        <f t="shared" si="1"/>
        <v>165</v>
      </c>
      <c r="J65" s="42">
        <f t="shared" si="1"/>
        <v>145</v>
      </c>
      <c r="K65" s="42">
        <f t="shared" si="1"/>
        <v>20</v>
      </c>
      <c r="L65" s="42">
        <f t="shared" si="1"/>
        <v>0</v>
      </c>
      <c r="M65" s="42">
        <f t="shared" si="1"/>
        <v>55</v>
      </c>
      <c r="N65" s="42">
        <f t="shared" si="1"/>
        <v>0</v>
      </c>
      <c r="O65" s="42">
        <f t="shared" si="1"/>
        <v>311</v>
      </c>
      <c r="P65" s="42">
        <f t="shared" si="1"/>
        <v>30</v>
      </c>
      <c r="Q65" s="52">
        <f t="shared" si="1"/>
        <v>17.799999999999997</v>
      </c>
      <c r="R65" s="52">
        <f t="shared" si="1"/>
        <v>12.200000000000001</v>
      </c>
      <c r="S65" s="42">
        <f t="shared" si="1"/>
        <v>87</v>
      </c>
      <c r="T65" s="35"/>
    </row>
    <row r="66" spans="1:20" ht="12.75" customHeight="1">
      <c r="A66" s="149" t="s">
        <v>12</v>
      </c>
      <c r="B66" s="150"/>
      <c r="C66" s="150"/>
      <c r="D66" s="150"/>
      <c r="E66" s="150"/>
      <c r="F66" s="151"/>
      <c r="G66" s="56">
        <f aca="true" t="shared" si="2" ref="G66:S66">SUM(G65,G43)</f>
        <v>775</v>
      </c>
      <c r="H66" s="56">
        <f t="shared" si="2"/>
        <v>629</v>
      </c>
      <c r="I66" s="56">
        <f t="shared" si="2"/>
        <v>365</v>
      </c>
      <c r="J66" s="56">
        <f t="shared" si="2"/>
        <v>275</v>
      </c>
      <c r="K66" s="56">
        <f t="shared" si="2"/>
        <v>20</v>
      </c>
      <c r="L66" s="56">
        <f t="shared" si="2"/>
        <v>0</v>
      </c>
      <c r="M66" s="56">
        <f t="shared" si="2"/>
        <v>115</v>
      </c>
      <c r="N66" s="56">
        <f t="shared" si="2"/>
        <v>0</v>
      </c>
      <c r="O66" s="56">
        <f t="shared" si="2"/>
        <v>629</v>
      </c>
      <c r="P66" s="56">
        <f t="shared" si="2"/>
        <v>60</v>
      </c>
      <c r="Q66" s="57">
        <f t="shared" si="2"/>
        <v>35.199999999999996</v>
      </c>
      <c r="R66" s="57">
        <f t="shared" si="2"/>
        <v>24.800000000000004</v>
      </c>
      <c r="S66" s="56">
        <f t="shared" si="2"/>
        <v>169</v>
      </c>
      <c r="T66" s="35"/>
    </row>
    <row r="67" spans="1:20" ht="12.75">
      <c r="A67" s="146">
        <v>25</v>
      </c>
      <c r="B67" s="137" t="s">
        <v>112</v>
      </c>
      <c r="C67" s="137">
        <v>3</v>
      </c>
      <c r="D67" s="90" t="s">
        <v>182</v>
      </c>
      <c r="E67" s="147" t="s">
        <v>89</v>
      </c>
      <c r="F67" s="44" t="s">
        <v>84</v>
      </c>
      <c r="G67" s="146">
        <v>50</v>
      </c>
      <c r="H67" s="49">
        <v>25</v>
      </c>
      <c r="I67" s="49">
        <v>20</v>
      </c>
      <c r="J67" s="49"/>
      <c r="K67" s="49"/>
      <c r="L67" s="49"/>
      <c r="M67" s="49"/>
      <c r="N67" s="49"/>
      <c r="O67" s="49">
        <v>25</v>
      </c>
      <c r="P67" s="49">
        <v>2</v>
      </c>
      <c r="Q67" s="45">
        <v>1</v>
      </c>
      <c r="R67" s="45">
        <v>1</v>
      </c>
      <c r="S67" s="46">
        <v>5</v>
      </c>
      <c r="T67" s="35"/>
    </row>
    <row r="68" spans="1:20" ht="12.75">
      <c r="A68" s="101"/>
      <c r="B68" s="137"/>
      <c r="C68" s="101"/>
      <c r="D68" s="90" t="s">
        <v>183</v>
      </c>
      <c r="E68" s="143"/>
      <c r="F68" s="44" t="s">
        <v>50</v>
      </c>
      <c r="G68" s="101"/>
      <c r="H68" s="49">
        <v>15</v>
      </c>
      <c r="I68" s="49"/>
      <c r="J68" s="49">
        <v>15</v>
      </c>
      <c r="K68" s="49"/>
      <c r="L68" s="49"/>
      <c r="M68" s="49">
        <v>15</v>
      </c>
      <c r="N68" s="49"/>
      <c r="O68" s="49">
        <v>15</v>
      </c>
      <c r="P68" s="49">
        <v>2</v>
      </c>
      <c r="Q68" s="45">
        <v>1.4</v>
      </c>
      <c r="R68" s="45">
        <v>0.6</v>
      </c>
      <c r="S68" s="46">
        <v>5</v>
      </c>
      <c r="T68" s="35"/>
    </row>
    <row r="69" spans="1:20" ht="12.75">
      <c r="A69" s="146">
        <v>26</v>
      </c>
      <c r="B69" s="137"/>
      <c r="C69" s="137">
        <v>3</v>
      </c>
      <c r="D69" s="90" t="s">
        <v>184</v>
      </c>
      <c r="E69" s="186" t="s">
        <v>90</v>
      </c>
      <c r="F69" s="44" t="s">
        <v>84</v>
      </c>
      <c r="G69" s="148">
        <v>40</v>
      </c>
      <c r="H69" s="49">
        <v>10</v>
      </c>
      <c r="I69" s="49">
        <v>15</v>
      </c>
      <c r="J69" s="49"/>
      <c r="K69" s="49"/>
      <c r="L69" s="49"/>
      <c r="M69" s="49"/>
      <c r="N69" s="49"/>
      <c r="O69" s="49">
        <v>10</v>
      </c>
      <c r="P69" s="49">
        <v>1</v>
      </c>
      <c r="Q69" s="45">
        <v>0.7</v>
      </c>
      <c r="R69" s="45">
        <v>0.3</v>
      </c>
      <c r="S69" s="46">
        <v>5</v>
      </c>
      <c r="T69" s="35"/>
    </row>
    <row r="70" spans="1:20" ht="12.75">
      <c r="A70" s="101"/>
      <c r="B70" s="137"/>
      <c r="C70" s="101"/>
      <c r="D70" s="90" t="s">
        <v>185</v>
      </c>
      <c r="E70" s="186"/>
      <c r="F70" s="44" t="s">
        <v>50</v>
      </c>
      <c r="G70" s="188"/>
      <c r="H70" s="49">
        <v>20</v>
      </c>
      <c r="I70" s="49"/>
      <c r="J70" s="49">
        <v>15</v>
      </c>
      <c r="K70" s="49"/>
      <c r="L70" s="49"/>
      <c r="M70" s="49">
        <v>10</v>
      </c>
      <c r="N70" s="49"/>
      <c r="O70" s="49">
        <v>20</v>
      </c>
      <c r="P70" s="49">
        <v>2</v>
      </c>
      <c r="Q70" s="45">
        <v>1.2</v>
      </c>
      <c r="R70" s="45">
        <v>0.8</v>
      </c>
      <c r="S70" s="46">
        <v>5</v>
      </c>
      <c r="T70" s="35"/>
    </row>
    <row r="71" spans="1:20" ht="12.75">
      <c r="A71" s="146">
        <v>27</v>
      </c>
      <c r="B71" s="137"/>
      <c r="C71" s="137">
        <v>3</v>
      </c>
      <c r="D71" s="90" t="s">
        <v>186</v>
      </c>
      <c r="E71" s="186" t="s">
        <v>91</v>
      </c>
      <c r="F71" s="44" t="s">
        <v>84</v>
      </c>
      <c r="G71" s="148">
        <v>40</v>
      </c>
      <c r="H71" s="49">
        <v>10</v>
      </c>
      <c r="I71" s="49">
        <v>15</v>
      </c>
      <c r="J71" s="49"/>
      <c r="K71" s="49"/>
      <c r="L71" s="49"/>
      <c r="M71" s="49"/>
      <c r="N71" s="49"/>
      <c r="O71" s="49">
        <v>10</v>
      </c>
      <c r="P71" s="49">
        <v>1</v>
      </c>
      <c r="Q71" s="45">
        <v>0.7</v>
      </c>
      <c r="R71" s="45">
        <v>0.3</v>
      </c>
      <c r="S71" s="46">
        <v>5</v>
      </c>
      <c r="T71" s="35"/>
    </row>
    <row r="72" spans="1:20" ht="12.75">
      <c r="A72" s="146"/>
      <c r="B72" s="137"/>
      <c r="C72" s="101"/>
      <c r="D72" s="90" t="s">
        <v>187</v>
      </c>
      <c r="E72" s="187"/>
      <c r="F72" s="44" t="s">
        <v>50</v>
      </c>
      <c r="G72" s="188"/>
      <c r="H72" s="49">
        <v>20</v>
      </c>
      <c r="I72" s="49"/>
      <c r="J72" s="49">
        <v>15</v>
      </c>
      <c r="K72" s="49"/>
      <c r="L72" s="49"/>
      <c r="M72" s="49">
        <v>10</v>
      </c>
      <c r="N72" s="49"/>
      <c r="O72" s="49">
        <v>20</v>
      </c>
      <c r="P72" s="49">
        <v>2</v>
      </c>
      <c r="Q72" s="45">
        <v>1.2</v>
      </c>
      <c r="R72" s="45">
        <v>0.8</v>
      </c>
      <c r="S72" s="46">
        <v>5</v>
      </c>
      <c r="T72" s="35"/>
    </row>
    <row r="73" spans="1:20" ht="12.75">
      <c r="A73" s="146">
        <v>28</v>
      </c>
      <c r="B73" s="137"/>
      <c r="C73" s="137">
        <v>3</v>
      </c>
      <c r="D73" s="90" t="s">
        <v>188</v>
      </c>
      <c r="E73" s="210" t="s">
        <v>92</v>
      </c>
      <c r="F73" s="44" t="s">
        <v>37</v>
      </c>
      <c r="G73" s="146">
        <v>35</v>
      </c>
      <c r="H73" s="49">
        <v>10</v>
      </c>
      <c r="I73" s="49">
        <v>15</v>
      </c>
      <c r="J73" s="49"/>
      <c r="K73" s="49"/>
      <c r="L73" s="49"/>
      <c r="M73" s="49"/>
      <c r="N73" s="49"/>
      <c r="O73" s="49">
        <v>10</v>
      </c>
      <c r="P73" s="49">
        <v>1</v>
      </c>
      <c r="Q73" s="45">
        <v>0.6</v>
      </c>
      <c r="R73" s="45">
        <v>0.4</v>
      </c>
      <c r="S73" s="46">
        <v>3</v>
      </c>
      <c r="T73" s="35"/>
    </row>
    <row r="74" spans="1:20" ht="12.75">
      <c r="A74" s="146"/>
      <c r="B74" s="137"/>
      <c r="C74" s="101"/>
      <c r="D74" s="90" t="s">
        <v>189</v>
      </c>
      <c r="E74" s="211"/>
      <c r="F74" s="43" t="s">
        <v>50</v>
      </c>
      <c r="G74" s="101"/>
      <c r="H74" s="49">
        <v>25</v>
      </c>
      <c r="I74" s="49"/>
      <c r="J74" s="49">
        <v>10</v>
      </c>
      <c r="K74" s="49"/>
      <c r="L74" s="49"/>
      <c r="M74" s="49">
        <v>10</v>
      </c>
      <c r="N74" s="49"/>
      <c r="O74" s="49">
        <v>25</v>
      </c>
      <c r="P74" s="49">
        <v>2</v>
      </c>
      <c r="Q74" s="45">
        <v>1</v>
      </c>
      <c r="R74" s="45">
        <v>1</v>
      </c>
      <c r="S74" s="46">
        <v>5</v>
      </c>
      <c r="T74" s="35"/>
    </row>
    <row r="75" spans="1:20" ht="12.75">
      <c r="A75" s="116">
        <v>29</v>
      </c>
      <c r="B75" s="137"/>
      <c r="C75" s="175">
        <v>3</v>
      </c>
      <c r="D75" s="90" t="s">
        <v>190</v>
      </c>
      <c r="E75" s="186" t="s">
        <v>94</v>
      </c>
      <c r="F75" s="43" t="s">
        <v>37</v>
      </c>
      <c r="G75" s="114">
        <v>35</v>
      </c>
      <c r="H75" s="49">
        <v>10</v>
      </c>
      <c r="I75" s="49">
        <v>15</v>
      </c>
      <c r="J75" s="49"/>
      <c r="K75" s="49"/>
      <c r="L75" s="49"/>
      <c r="M75" s="49"/>
      <c r="N75" s="49"/>
      <c r="O75" s="49">
        <v>10</v>
      </c>
      <c r="P75" s="49">
        <v>1</v>
      </c>
      <c r="Q75" s="45">
        <v>0.6</v>
      </c>
      <c r="R75" s="45">
        <v>0.4</v>
      </c>
      <c r="S75" s="46">
        <v>3</v>
      </c>
      <c r="T75" s="35"/>
    </row>
    <row r="76" spans="1:20" ht="12.75">
      <c r="A76" s="117"/>
      <c r="B76" s="137"/>
      <c r="C76" s="176"/>
      <c r="D76" s="90" t="s">
        <v>191</v>
      </c>
      <c r="E76" s="187"/>
      <c r="F76" s="43" t="s">
        <v>50</v>
      </c>
      <c r="G76" s="115"/>
      <c r="H76" s="49">
        <v>25</v>
      </c>
      <c r="I76" s="49"/>
      <c r="J76" s="49">
        <v>10</v>
      </c>
      <c r="K76" s="49"/>
      <c r="L76" s="49"/>
      <c r="M76" s="49">
        <v>10</v>
      </c>
      <c r="N76" s="49"/>
      <c r="O76" s="49">
        <v>25</v>
      </c>
      <c r="P76" s="49">
        <v>2</v>
      </c>
      <c r="Q76" s="45">
        <v>1</v>
      </c>
      <c r="R76" s="45">
        <v>1</v>
      </c>
      <c r="S76" s="46">
        <v>5</v>
      </c>
      <c r="T76" s="35"/>
    </row>
    <row r="77" spans="1:20" ht="12.75">
      <c r="A77" s="47">
        <v>30</v>
      </c>
      <c r="B77" s="137"/>
      <c r="C77" s="38">
        <v>3</v>
      </c>
      <c r="D77" s="54" t="s">
        <v>55</v>
      </c>
      <c r="E77" s="89" t="s">
        <v>66</v>
      </c>
      <c r="F77" s="44" t="s">
        <v>37</v>
      </c>
      <c r="G77" s="43">
        <v>30</v>
      </c>
      <c r="H77" s="49">
        <v>15</v>
      </c>
      <c r="I77" s="49"/>
      <c r="J77" s="49">
        <v>30</v>
      </c>
      <c r="K77" s="49"/>
      <c r="L77" s="49"/>
      <c r="M77" s="49"/>
      <c r="N77" s="49"/>
      <c r="O77" s="49">
        <v>15</v>
      </c>
      <c r="P77" s="49">
        <v>2</v>
      </c>
      <c r="Q77" s="45">
        <v>1.4</v>
      </c>
      <c r="R77" s="45">
        <v>0.6</v>
      </c>
      <c r="S77" s="46">
        <v>5</v>
      </c>
      <c r="T77" s="35"/>
    </row>
    <row r="78" spans="1:20" ht="12.75">
      <c r="A78" s="47">
        <v>31</v>
      </c>
      <c r="B78" s="137"/>
      <c r="C78" s="38">
        <v>3</v>
      </c>
      <c r="D78" s="54" t="s">
        <v>56</v>
      </c>
      <c r="E78" s="89" t="s">
        <v>276</v>
      </c>
      <c r="F78" s="44" t="s">
        <v>37</v>
      </c>
      <c r="G78" s="43">
        <v>30</v>
      </c>
      <c r="H78" s="49">
        <v>0</v>
      </c>
      <c r="I78" s="49"/>
      <c r="J78" s="49">
        <v>30</v>
      </c>
      <c r="K78" s="49"/>
      <c r="L78" s="49"/>
      <c r="M78" s="49"/>
      <c r="N78" s="49"/>
      <c r="O78" s="49">
        <v>0</v>
      </c>
      <c r="P78" s="49">
        <v>1</v>
      </c>
      <c r="Q78" s="45">
        <v>1</v>
      </c>
      <c r="R78" s="45">
        <v>0</v>
      </c>
      <c r="S78" s="46">
        <v>0</v>
      </c>
      <c r="T78" s="35"/>
    </row>
    <row r="79" spans="1:20" ht="12.75">
      <c r="A79" s="47">
        <v>32</v>
      </c>
      <c r="B79" s="137"/>
      <c r="C79" s="38">
        <v>3</v>
      </c>
      <c r="D79" s="54" t="s">
        <v>57</v>
      </c>
      <c r="E79" s="89" t="s">
        <v>67</v>
      </c>
      <c r="F79" s="44" t="s">
        <v>37</v>
      </c>
      <c r="G79" s="44">
        <v>30</v>
      </c>
      <c r="H79" s="49">
        <v>15</v>
      </c>
      <c r="I79" s="49"/>
      <c r="J79" s="49">
        <v>30</v>
      </c>
      <c r="K79" s="49"/>
      <c r="L79" s="49"/>
      <c r="M79" s="49"/>
      <c r="N79" s="49"/>
      <c r="O79" s="49">
        <v>15</v>
      </c>
      <c r="P79" s="49">
        <v>2</v>
      </c>
      <c r="Q79" s="45">
        <v>1.4</v>
      </c>
      <c r="R79" s="45">
        <v>0.6</v>
      </c>
      <c r="S79" s="46">
        <v>5</v>
      </c>
      <c r="T79" s="35"/>
    </row>
    <row r="80" spans="1:23" ht="38.25">
      <c r="A80" s="47">
        <v>33</v>
      </c>
      <c r="B80" s="137"/>
      <c r="C80" s="38">
        <v>3</v>
      </c>
      <c r="D80" s="90" t="s">
        <v>192</v>
      </c>
      <c r="E80" s="58" t="s">
        <v>121</v>
      </c>
      <c r="F80" s="44" t="s">
        <v>37</v>
      </c>
      <c r="G80" s="50">
        <v>20</v>
      </c>
      <c r="H80" s="49">
        <v>25</v>
      </c>
      <c r="I80" s="49"/>
      <c r="J80" s="49">
        <v>20</v>
      </c>
      <c r="K80" s="49"/>
      <c r="L80" s="49"/>
      <c r="M80" s="49"/>
      <c r="N80" s="49"/>
      <c r="O80" s="49">
        <v>25</v>
      </c>
      <c r="P80" s="49">
        <v>2</v>
      </c>
      <c r="Q80" s="45">
        <v>1</v>
      </c>
      <c r="R80" s="45">
        <v>1</v>
      </c>
      <c r="S80" s="46">
        <v>5</v>
      </c>
      <c r="T80" s="35"/>
      <c r="W80" s="85"/>
    </row>
    <row r="81" spans="1:23" ht="31.5" customHeight="1">
      <c r="A81" s="116">
        <v>34</v>
      </c>
      <c r="B81" s="137"/>
      <c r="C81" s="175">
        <v>3</v>
      </c>
      <c r="D81" s="90" t="s">
        <v>198</v>
      </c>
      <c r="E81" s="165" t="s">
        <v>130</v>
      </c>
      <c r="F81" s="43" t="s">
        <v>37</v>
      </c>
      <c r="G81" s="114">
        <v>35</v>
      </c>
      <c r="H81" s="49">
        <v>10</v>
      </c>
      <c r="I81" s="49">
        <v>15</v>
      </c>
      <c r="J81" s="49"/>
      <c r="K81" s="49"/>
      <c r="L81" s="49"/>
      <c r="M81" s="49"/>
      <c r="N81" s="49"/>
      <c r="O81" s="49">
        <v>10</v>
      </c>
      <c r="P81" s="49">
        <v>1</v>
      </c>
      <c r="Q81" s="45">
        <v>0.7</v>
      </c>
      <c r="R81" s="45">
        <v>0.3</v>
      </c>
      <c r="S81" s="46">
        <v>5</v>
      </c>
      <c r="T81" s="35"/>
      <c r="W81" s="41"/>
    </row>
    <row r="82" spans="1:20" ht="29.25" customHeight="1">
      <c r="A82" s="117"/>
      <c r="B82" s="137"/>
      <c r="C82" s="176"/>
      <c r="D82" s="90" t="s">
        <v>199</v>
      </c>
      <c r="E82" s="166"/>
      <c r="F82" s="43" t="s">
        <v>50</v>
      </c>
      <c r="G82" s="115"/>
      <c r="H82" s="49">
        <v>25</v>
      </c>
      <c r="I82" s="49"/>
      <c r="J82" s="49">
        <v>10</v>
      </c>
      <c r="K82" s="49"/>
      <c r="L82" s="49"/>
      <c r="M82" s="49">
        <v>10</v>
      </c>
      <c r="N82" s="49"/>
      <c r="O82" s="49">
        <v>25</v>
      </c>
      <c r="P82" s="49">
        <v>2</v>
      </c>
      <c r="Q82" s="45">
        <v>1</v>
      </c>
      <c r="R82" s="45">
        <v>1</v>
      </c>
      <c r="S82" s="46">
        <v>5</v>
      </c>
      <c r="T82" s="35"/>
    </row>
    <row r="83" spans="1:20" ht="26.25" customHeight="1">
      <c r="A83" s="116">
        <v>35</v>
      </c>
      <c r="B83" s="137"/>
      <c r="C83" s="175">
        <v>3</v>
      </c>
      <c r="D83" s="90" t="s">
        <v>200</v>
      </c>
      <c r="E83" s="112" t="s">
        <v>122</v>
      </c>
      <c r="F83" s="43" t="s">
        <v>37</v>
      </c>
      <c r="G83" s="114">
        <v>40</v>
      </c>
      <c r="H83" s="49">
        <v>25</v>
      </c>
      <c r="I83" s="49">
        <v>20</v>
      </c>
      <c r="J83" s="49"/>
      <c r="K83" s="49"/>
      <c r="L83" s="49"/>
      <c r="M83" s="49"/>
      <c r="N83" s="49"/>
      <c r="O83" s="49">
        <v>25</v>
      </c>
      <c r="P83" s="49">
        <v>2</v>
      </c>
      <c r="Q83" s="45">
        <v>1</v>
      </c>
      <c r="R83" s="45">
        <v>1</v>
      </c>
      <c r="S83" s="46">
        <v>5</v>
      </c>
      <c r="T83" s="35"/>
    </row>
    <row r="84" spans="1:20" ht="26.25" customHeight="1">
      <c r="A84" s="117"/>
      <c r="B84" s="137"/>
      <c r="C84" s="176"/>
      <c r="D84" s="90" t="s">
        <v>201</v>
      </c>
      <c r="E84" s="113"/>
      <c r="F84" s="43" t="s">
        <v>50</v>
      </c>
      <c r="G84" s="115"/>
      <c r="H84" s="49">
        <v>25</v>
      </c>
      <c r="I84" s="49"/>
      <c r="J84" s="49">
        <v>10</v>
      </c>
      <c r="K84" s="49"/>
      <c r="L84" s="49"/>
      <c r="M84" s="49">
        <v>10</v>
      </c>
      <c r="N84" s="49"/>
      <c r="O84" s="49">
        <v>25</v>
      </c>
      <c r="P84" s="49">
        <v>2</v>
      </c>
      <c r="Q84" s="45">
        <v>1</v>
      </c>
      <c r="R84" s="45">
        <v>1</v>
      </c>
      <c r="S84" s="46">
        <v>5</v>
      </c>
      <c r="T84" s="35"/>
    </row>
    <row r="85" spans="1:20" ht="12.75" customHeight="1">
      <c r="A85" s="25"/>
      <c r="B85" s="137"/>
      <c r="C85" s="171" t="s">
        <v>21</v>
      </c>
      <c r="D85" s="172"/>
      <c r="E85" s="172"/>
      <c r="F85" s="173"/>
      <c r="G85" s="42">
        <f aca="true" t="shared" si="3" ref="G85:S85">SUM(G67:G84)</f>
        <v>385</v>
      </c>
      <c r="H85" s="42">
        <f t="shared" si="3"/>
        <v>310</v>
      </c>
      <c r="I85" s="42">
        <f t="shared" si="3"/>
        <v>115</v>
      </c>
      <c r="J85" s="42">
        <f t="shared" si="3"/>
        <v>195</v>
      </c>
      <c r="K85" s="42">
        <f t="shared" si="3"/>
        <v>0</v>
      </c>
      <c r="L85" s="42">
        <f t="shared" si="3"/>
        <v>0</v>
      </c>
      <c r="M85" s="42">
        <f t="shared" si="3"/>
        <v>75</v>
      </c>
      <c r="N85" s="42">
        <f t="shared" si="3"/>
        <v>0</v>
      </c>
      <c r="O85" s="42">
        <f t="shared" si="3"/>
        <v>310</v>
      </c>
      <c r="P85" s="42">
        <f t="shared" si="3"/>
        <v>30</v>
      </c>
      <c r="Q85" s="52">
        <f t="shared" si="3"/>
        <v>17.9</v>
      </c>
      <c r="R85" s="52">
        <f t="shared" si="3"/>
        <v>12.100000000000001</v>
      </c>
      <c r="S85" s="42">
        <f t="shared" si="3"/>
        <v>81</v>
      </c>
      <c r="T85" s="35"/>
    </row>
    <row r="86" spans="1:20" ht="12.75" customHeight="1">
      <c r="A86" s="146">
        <v>36</v>
      </c>
      <c r="B86" s="137"/>
      <c r="C86" s="137">
        <v>4</v>
      </c>
      <c r="D86" s="90" t="s">
        <v>202</v>
      </c>
      <c r="E86" s="180" t="s">
        <v>93</v>
      </c>
      <c r="F86" s="43" t="s">
        <v>84</v>
      </c>
      <c r="G86" s="146">
        <v>45</v>
      </c>
      <c r="H86" s="49">
        <v>10</v>
      </c>
      <c r="I86" s="49">
        <v>15</v>
      </c>
      <c r="J86" s="49"/>
      <c r="K86" s="49"/>
      <c r="L86" s="49"/>
      <c r="M86" s="49"/>
      <c r="N86" s="49"/>
      <c r="O86" s="49">
        <v>10</v>
      </c>
      <c r="P86" s="44">
        <v>1</v>
      </c>
      <c r="Q86" s="45">
        <v>0.7</v>
      </c>
      <c r="R86" s="45">
        <v>0.3</v>
      </c>
      <c r="S86" s="46">
        <v>5</v>
      </c>
      <c r="T86" s="35"/>
    </row>
    <row r="87" spans="1:20" ht="12.75">
      <c r="A87" s="146"/>
      <c r="B87" s="137"/>
      <c r="C87" s="101"/>
      <c r="D87" s="90" t="s">
        <v>203</v>
      </c>
      <c r="E87" s="180"/>
      <c r="F87" s="43" t="s">
        <v>50</v>
      </c>
      <c r="G87" s="146"/>
      <c r="H87" s="49">
        <v>15</v>
      </c>
      <c r="I87" s="49"/>
      <c r="J87" s="49">
        <v>15</v>
      </c>
      <c r="K87" s="49"/>
      <c r="L87" s="49"/>
      <c r="M87" s="49">
        <v>15</v>
      </c>
      <c r="N87" s="49"/>
      <c r="O87" s="49">
        <v>15</v>
      </c>
      <c r="P87" s="44">
        <v>2</v>
      </c>
      <c r="Q87" s="45">
        <v>1.4</v>
      </c>
      <c r="R87" s="45">
        <v>0.6</v>
      </c>
      <c r="S87" s="46">
        <v>5</v>
      </c>
      <c r="T87" s="35"/>
    </row>
    <row r="88" spans="1:20" ht="12.75" customHeight="1">
      <c r="A88" s="116">
        <v>37</v>
      </c>
      <c r="B88" s="137"/>
      <c r="C88" s="139">
        <v>4</v>
      </c>
      <c r="D88" s="90" t="s">
        <v>204</v>
      </c>
      <c r="E88" s="180" t="s">
        <v>95</v>
      </c>
      <c r="F88" s="44" t="s">
        <v>84</v>
      </c>
      <c r="G88" s="116">
        <v>35</v>
      </c>
      <c r="H88" s="49">
        <v>10</v>
      </c>
      <c r="I88" s="49">
        <v>15</v>
      </c>
      <c r="J88" s="49"/>
      <c r="K88" s="49"/>
      <c r="L88" s="49"/>
      <c r="M88" s="49"/>
      <c r="N88" s="49"/>
      <c r="O88" s="49">
        <v>10</v>
      </c>
      <c r="P88" s="44">
        <v>1</v>
      </c>
      <c r="Q88" s="45">
        <v>0.7</v>
      </c>
      <c r="R88" s="45">
        <v>0.3</v>
      </c>
      <c r="S88" s="46">
        <v>5</v>
      </c>
      <c r="T88" s="35"/>
    </row>
    <row r="89" spans="1:20" ht="12.75" customHeight="1">
      <c r="A89" s="117"/>
      <c r="B89" s="137"/>
      <c r="C89" s="140"/>
      <c r="D89" s="90" t="s">
        <v>205</v>
      </c>
      <c r="E89" s="180"/>
      <c r="F89" s="44" t="s">
        <v>50</v>
      </c>
      <c r="G89" s="117"/>
      <c r="H89" s="49">
        <v>7</v>
      </c>
      <c r="I89" s="49"/>
      <c r="J89" s="49">
        <v>10</v>
      </c>
      <c r="K89" s="49"/>
      <c r="L89" s="49"/>
      <c r="M89" s="49">
        <v>10</v>
      </c>
      <c r="N89" s="49"/>
      <c r="O89" s="49">
        <v>7</v>
      </c>
      <c r="P89" s="44">
        <v>1</v>
      </c>
      <c r="Q89" s="45">
        <v>0.8</v>
      </c>
      <c r="R89" s="45">
        <v>0.2</v>
      </c>
      <c r="S89" s="46">
        <v>3</v>
      </c>
      <c r="T89" s="35"/>
    </row>
    <row r="90" spans="1:20" ht="12.75" customHeight="1">
      <c r="A90" s="116">
        <v>38</v>
      </c>
      <c r="B90" s="137"/>
      <c r="C90" s="139">
        <v>4</v>
      </c>
      <c r="D90" s="90" t="s">
        <v>206</v>
      </c>
      <c r="E90" s="144" t="s">
        <v>97</v>
      </c>
      <c r="F90" s="43" t="s">
        <v>84</v>
      </c>
      <c r="G90" s="146">
        <v>45</v>
      </c>
      <c r="H90" s="49">
        <v>10</v>
      </c>
      <c r="I90" s="49">
        <v>15</v>
      </c>
      <c r="J90" s="49"/>
      <c r="K90" s="49"/>
      <c r="L90" s="49"/>
      <c r="M90" s="49"/>
      <c r="N90" s="49"/>
      <c r="O90" s="49">
        <v>10</v>
      </c>
      <c r="P90" s="44">
        <v>1</v>
      </c>
      <c r="Q90" s="45">
        <v>0.7</v>
      </c>
      <c r="R90" s="45">
        <v>0.3</v>
      </c>
      <c r="S90" s="46">
        <v>5</v>
      </c>
      <c r="T90" s="35"/>
    </row>
    <row r="91" spans="1:20" ht="12.75" customHeight="1">
      <c r="A91" s="117"/>
      <c r="B91" s="137"/>
      <c r="C91" s="140"/>
      <c r="D91" s="90" t="s">
        <v>207</v>
      </c>
      <c r="E91" s="145"/>
      <c r="F91" s="43" t="s">
        <v>50</v>
      </c>
      <c r="G91" s="146"/>
      <c r="H91" s="49">
        <v>15</v>
      </c>
      <c r="I91" s="49"/>
      <c r="J91" s="49">
        <v>15</v>
      </c>
      <c r="K91" s="49"/>
      <c r="L91" s="49"/>
      <c r="M91" s="49">
        <v>15</v>
      </c>
      <c r="N91" s="49"/>
      <c r="O91" s="49">
        <v>15</v>
      </c>
      <c r="P91" s="44">
        <v>2</v>
      </c>
      <c r="Q91" s="45">
        <v>1.4</v>
      </c>
      <c r="R91" s="45">
        <v>0.6</v>
      </c>
      <c r="S91" s="46">
        <v>5</v>
      </c>
      <c r="T91" s="35"/>
    </row>
    <row r="92" spans="1:20" ht="12.75">
      <c r="A92" s="47">
        <v>39</v>
      </c>
      <c r="B92" s="137"/>
      <c r="C92" s="38">
        <v>4</v>
      </c>
      <c r="D92" s="54" t="s">
        <v>58</v>
      </c>
      <c r="E92" s="89" t="s">
        <v>66</v>
      </c>
      <c r="F92" s="44" t="s">
        <v>37</v>
      </c>
      <c r="G92" s="44">
        <v>30</v>
      </c>
      <c r="H92" s="49">
        <v>15</v>
      </c>
      <c r="I92" s="49"/>
      <c r="J92" s="49">
        <v>30</v>
      </c>
      <c r="K92" s="49"/>
      <c r="L92" s="49"/>
      <c r="M92" s="49"/>
      <c r="N92" s="49"/>
      <c r="O92" s="49">
        <v>15</v>
      </c>
      <c r="P92" s="49">
        <v>2</v>
      </c>
      <c r="Q92" s="45">
        <v>1.4</v>
      </c>
      <c r="R92" s="45">
        <v>0.6</v>
      </c>
      <c r="S92" s="46">
        <v>5</v>
      </c>
      <c r="T92" s="35"/>
    </row>
    <row r="93" spans="1:20" ht="12.75">
      <c r="A93" s="47">
        <v>40</v>
      </c>
      <c r="B93" s="137"/>
      <c r="C93" s="38">
        <v>4</v>
      </c>
      <c r="D93" s="54" t="s">
        <v>59</v>
      </c>
      <c r="E93" s="89" t="s">
        <v>276</v>
      </c>
      <c r="F93" s="44" t="s">
        <v>282</v>
      </c>
      <c r="G93" s="43">
        <v>30</v>
      </c>
      <c r="H93" s="49">
        <v>0</v>
      </c>
      <c r="I93" s="49"/>
      <c r="J93" s="49">
        <v>30</v>
      </c>
      <c r="K93" s="49"/>
      <c r="L93" s="49"/>
      <c r="M93" s="49"/>
      <c r="N93" s="49"/>
      <c r="O93" s="49">
        <v>0</v>
      </c>
      <c r="P93" s="49">
        <v>1</v>
      </c>
      <c r="Q93" s="45">
        <v>1</v>
      </c>
      <c r="R93" s="45">
        <v>0</v>
      </c>
      <c r="S93" s="46">
        <v>0</v>
      </c>
      <c r="T93" s="35"/>
    </row>
    <row r="94" spans="1:20" ht="27" customHeight="1">
      <c r="A94" s="116">
        <v>41</v>
      </c>
      <c r="B94" s="137"/>
      <c r="C94" s="137">
        <v>4</v>
      </c>
      <c r="D94" s="90" t="s">
        <v>208</v>
      </c>
      <c r="E94" s="112" t="s">
        <v>123</v>
      </c>
      <c r="F94" s="44" t="s">
        <v>37</v>
      </c>
      <c r="G94" s="116">
        <v>35</v>
      </c>
      <c r="H94" s="49">
        <v>10</v>
      </c>
      <c r="I94" s="49">
        <v>15</v>
      </c>
      <c r="J94" s="49"/>
      <c r="K94" s="49"/>
      <c r="L94" s="49"/>
      <c r="M94" s="49"/>
      <c r="N94" s="49"/>
      <c r="O94" s="49">
        <v>10</v>
      </c>
      <c r="P94" s="49">
        <v>1</v>
      </c>
      <c r="Q94" s="45">
        <v>0.6</v>
      </c>
      <c r="R94" s="45">
        <v>0.4</v>
      </c>
      <c r="S94" s="46">
        <v>3</v>
      </c>
      <c r="T94" s="35"/>
    </row>
    <row r="95" spans="1:20" ht="25.5" customHeight="1">
      <c r="A95" s="117"/>
      <c r="B95" s="137"/>
      <c r="C95" s="137"/>
      <c r="D95" s="90" t="s">
        <v>209</v>
      </c>
      <c r="E95" s="113"/>
      <c r="F95" s="44" t="s">
        <v>50</v>
      </c>
      <c r="G95" s="117"/>
      <c r="H95" s="49">
        <v>25</v>
      </c>
      <c r="I95" s="49"/>
      <c r="J95" s="49">
        <v>10</v>
      </c>
      <c r="K95" s="49"/>
      <c r="L95" s="49"/>
      <c r="M95" s="49">
        <v>10</v>
      </c>
      <c r="N95" s="49"/>
      <c r="O95" s="49">
        <v>25</v>
      </c>
      <c r="P95" s="49">
        <v>2</v>
      </c>
      <c r="Q95" s="45">
        <v>1</v>
      </c>
      <c r="R95" s="45">
        <v>1</v>
      </c>
      <c r="S95" s="46">
        <v>5</v>
      </c>
      <c r="T95" s="35"/>
    </row>
    <row r="96" spans="1:20" ht="27" customHeight="1">
      <c r="A96" s="116">
        <v>42</v>
      </c>
      <c r="B96" s="137"/>
      <c r="C96" s="175">
        <v>4</v>
      </c>
      <c r="D96" s="90" t="s">
        <v>210</v>
      </c>
      <c r="E96" s="112" t="s">
        <v>131</v>
      </c>
      <c r="F96" s="43" t="s">
        <v>37</v>
      </c>
      <c r="G96" s="116">
        <v>35</v>
      </c>
      <c r="H96" s="49">
        <v>10</v>
      </c>
      <c r="I96" s="49">
        <v>15</v>
      </c>
      <c r="J96" s="49"/>
      <c r="K96" s="49"/>
      <c r="L96" s="49"/>
      <c r="M96" s="49"/>
      <c r="N96" s="49"/>
      <c r="O96" s="49">
        <v>10</v>
      </c>
      <c r="P96" s="49">
        <v>1</v>
      </c>
      <c r="Q96" s="45">
        <v>0.6</v>
      </c>
      <c r="R96" s="45">
        <v>0.4</v>
      </c>
      <c r="S96" s="46">
        <v>3</v>
      </c>
      <c r="T96" s="35"/>
    </row>
    <row r="97" spans="1:20" ht="26.25" customHeight="1">
      <c r="A97" s="117"/>
      <c r="B97" s="137"/>
      <c r="C97" s="176"/>
      <c r="D97" s="90" t="s">
        <v>211</v>
      </c>
      <c r="E97" s="113"/>
      <c r="F97" s="43" t="s">
        <v>50</v>
      </c>
      <c r="G97" s="117"/>
      <c r="H97" s="49">
        <v>25</v>
      </c>
      <c r="I97" s="49"/>
      <c r="J97" s="49">
        <v>10</v>
      </c>
      <c r="K97" s="49"/>
      <c r="L97" s="49"/>
      <c r="M97" s="49">
        <v>10</v>
      </c>
      <c r="N97" s="49"/>
      <c r="O97" s="49">
        <v>25</v>
      </c>
      <c r="P97" s="49">
        <v>2</v>
      </c>
      <c r="Q97" s="45">
        <v>1</v>
      </c>
      <c r="R97" s="45">
        <v>1</v>
      </c>
      <c r="S97" s="46">
        <v>5</v>
      </c>
      <c r="T97" s="35"/>
    </row>
    <row r="98" spans="1:20" ht="26.25" customHeight="1">
      <c r="A98" s="116">
        <v>43</v>
      </c>
      <c r="B98" s="137"/>
      <c r="C98" s="175">
        <v>4</v>
      </c>
      <c r="D98" s="90" t="s">
        <v>212</v>
      </c>
      <c r="E98" s="112" t="s">
        <v>132</v>
      </c>
      <c r="F98" s="43" t="s">
        <v>37</v>
      </c>
      <c r="G98" s="116">
        <v>35</v>
      </c>
      <c r="H98" s="49">
        <v>10</v>
      </c>
      <c r="I98" s="49">
        <v>15</v>
      </c>
      <c r="J98" s="49"/>
      <c r="K98" s="49"/>
      <c r="L98" s="49"/>
      <c r="M98" s="49"/>
      <c r="N98" s="49"/>
      <c r="O98" s="49">
        <v>10</v>
      </c>
      <c r="P98" s="49">
        <v>1</v>
      </c>
      <c r="Q98" s="45">
        <v>0.6</v>
      </c>
      <c r="R98" s="45">
        <v>0.4</v>
      </c>
      <c r="S98" s="46">
        <v>3</v>
      </c>
      <c r="T98" s="35"/>
    </row>
    <row r="99" spans="1:20" ht="27" customHeight="1">
      <c r="A99" s="117"/>
      <c r="B99" s="137"/>
      <c r="C99" s="176"/>
      <c r="D99" s="90" t="s">
        <v>213</v>
      </c>
      <c r="E99" s="113"/>
      <c r="F99" s="43" t="s">
        <v>50</v>
      </c>
      <c r="G99" s="117"/>
      <c r="H99" s="49">
        <v>25</v>
      </c>
      <c r="I99" s="49"/>
      <c r="J99" s="49">
        <v>10</v>
      </c>
      <c r="K99" s="49"/>
      <c r="L99" s="49"/>
      <c r="M99" s="49">
        <v>10</v>
      </c>
      <c r="N99" s="49"/>
      <c r="O99" s="49">
        <v>25</v>
      </c>
      <c r="P99" s="49">
        <v>2</v>
      </c>
      <c r="Q99" s="45">
        <v>1</v>
      </c>
      <c r="R99" s="45">
        <v>1</v>
      </c>
      <c r="S99" s="46">
        <v>5</v>
      </c>
      <c r="T99" s="35"/>
    </row>
    <row r="100" spans="1:20" ht="12.75" customHeight="1">
      <c r="A100" s="42"/>
      <c r="B100" s="137"/>
      <c r="C100" s="171" t="s">
        <v>22</v>
      </c>
      <c r="D100" s="172"/>
      <c r="E100" s="172"/>
      <c r="F100" s="173"/>
      <c r="G100" s="42">
        <f aca="true" t="shared" si="4" ref="G100:S100">SUM(G86:G99)</f>
        <v>290</v>
      </c>
      <c r="H100" s="42">
        <f t="shared" si="4"/>
        <v>187</v>
      </c>
      <c r="I100" s="42">
        <f t="shared" si="4"/>
        <v>90</v>
      </c>
      <c r="J100" s="42">
        <f t="shared" si="4"/>
        <v>130</v>
      </c>
      <c r="K100" s="42">
        <f t="shared" si="4"/>
        <v>0</v>
      </c>
      <c r="L100" s="42">
        <f t="shared" si="4"/>
        <v>0</v>
      </c>
      <c r="M100" s="42">
        <f t="shared" si="4"/>
        <v>70</v>
      </c>
      <c r="N100" s="42">
        <f t="shared" si="4"/>
        <v>0</v>
      </c>
      <c r="O100" s="42">
        <f t="shared" si="4"/>
        <v>187</v>
      </c>
      <c r="P100" s="42">
        <f t="shared" si="4"/>
        <v>20</v>
      </c>
      <c r="Q100" s="52">
        <f t="shared" si="4"/>
        <v>12.899999999999999</v>
      </c>
      <c r="R100" s="52">
        <f t="shared" si="4"/>
        <v>7.1000000000000005</v>
      </c>
      <c r="S100" s="42">
        <f t="shared" si="4"/>
        <v>57</v>
      </c>
      <c r="T100" s="35"/>
    </row>
    <row r="101" spans="1:20" ht="38.25">
      <c r="A101" s="43">
        <v>44</v>
      </c>
      <c r="B101" s="137"/>
      <c r="C101" s="24">
        <v>4</v>
      </c>
      <c r="D101" s="91" t="s">
        <v>214</v>
      </c>
      <c r="E101" s="60" t="s">
        <v>74</v>
      </c>
      <c r="F101" s="42" t="s">
        <v>37</v>
      </c>
      <c r="G101" s="42">
        <v>40</v>
      </c>
      <c r="H101" s="92">
        <v>120</v>
      </c>
      <c r="I101" s="92"/>
      <c r="J101" s="92"/>
      <c r="K101" s="92"/>
      <c r="L101" s="92"/>
      <c r="M101" s="92"/>
      <c r="N101" s="92">
        <v>40</v>
      </c>
      <c r="O101" s="92">
        <v>120</v>
      </c>
      <c r="P101" s="42">
        <v>6</v>
      </c>
      <c r="Q101" s="52">
        <v>1.5</v>
      </c>
      <c r="R101" s="52">
        <v>4.5</v>
      </c>
      <c r="S101" s="62">
        <v>0</v>
      </c>
      <c r="T101" s="35"/>
    </row>
    <row r="102" spans="1:20" ht="29.25" customHeight="1">
      <c r="A102" s="43">
        <v>45</v>
      </c>
      <c r="B102" s="137"/>
      <c r="C102" s="24">
        <v>4</v>
      </c>
      <c r="D102" s="91" t="s">
        <v>215</v>
      </c>
      <c r="E102" s="60" t="s">
        <v>75</v>
      </c>
      <c r="F102" s="42" t="s">
        <v>84</v>
      </c>
      <c r="G102" s="42">
        <v>0</v>
      </c>
      <c r="H102" s="92">
        <v>120</v>
      </c>
      <c r="I102" s="92"/>
      <c r="J102" s="92"/>
      <c r="K102" s="92"/>
      <c r="L102" s="92"/>
      <c r="M102" s="92"/>
      <c r="N102" s="92">
        <v>0</v>
      </c>
      <c r="O102" s="92">
        <v>120</v>
      </c>
      <c r="P102" s="42">
        <v>4</v>
      </c>
      <c r="Q102" s="52">
        <v>0</v>
      </c>
      <c r="R102" s="52">
        <v>4</v>
      </c>
      <c r="S102" s="62">
        <v>0</v>
      </c>
      <c r="T102" s="35"/>
    </row>
    <row r="103" spans="1:20" ht="12.75" customHeight="1">
      <c r="A103" s="36"/>
      <c r="B103" s="137"/>
      <c r="C103" s="179" t="s">
        <v>52</v>
      </c>
      <c r="D103" s="179"/>
      <c r="E103" s="179"/>
      <c r="F103" s="179"/>
      <c r="G103" s="42">
        <f>SUM(G101:G102)</f>
        <v>40</v>
      </c>
      <c r="H103" s="42">
        <f aca="true" t="shared" si="5" ref="H103:S103">SUM(H101:H102)</f>
        <v>240</v>
      </c>
      <c r="I103" s="42">
        <f t="shared" si="5"/>
        <v>0</v>
      </c>
      <c r="J103" s="42">
        <f t="shared" si="5"/>
        <v>0</v>
      </c>
      <c r="K103" s="42">
        <f t="shared" si="5"/>
        <v>0</v>
      </c>
      <c r="L103" s="42">
        <f t="shared" si="5"/>
        <v>0</v>
      </c>
      <c r="M103" s="42">
        <f t="shared" si="5"/>
        <v>0</v>
      </c>
      <c r="N103" s="42">
        <f t="shared" si="5"/>
        <v>40</v>
      </c>
      <c r="O103" s="42">
        <f t="shared" si="5"/>
        <v>240</v>
      </c>
      <c r="P103" s="42">
        <f t="shared" si="5"/>
        <v>10</v>
      </c>
      <c r="Q103" s="42">
        <f t="shared" si="5"/>
        <v>1.5</v>
      </c>
      <c r="R103" s="42">
        <f t="shared" si="5"/>
        <v>8.5</v>
      </c>
      <c r="S103" s="42">
        <f t="shared" si="5"/>
        <v>0</v>
      </c>
      <c r="T103" s="35"/>
    </row>
    <row r="104" spans="1:20" ht="12.75" customHeight="1">
      <c r="A104" s="149" t="s">
        <v>13</v>
      </c>
      <c r="B104" s="150"/>
      <c r="C104" s="150"/>
      <c r="D104" s="150"/>
      <c r="E104" s="150"/>
      <c r="F104" s="151"/>
      <c r="G104" s="56">
        <f aca="true" t="shared" si="6" ref="G104:S104">SUM(G103,G100,G85)</f>
        <v>715</v>
      </c>
      <c r="H104" s="56">
        <f t="shared" si="6"/>
        <v>737</v>
      </c>
      <c r="I104" s="56">
        <f t="shared" si="6"/>
        <v>205</v>
      </c>
      <c r="J104" s="56">
        <f t="shared" si="6"/>
        <v>325</v>
      </c>
      <c r="K104" s="56">
        <f t="shared" si="6"/>
        <v>0</v>
      </c>
      <c r="L104" s="56">
        <f t="shared" si="6"/>
        <v>0</v>
      </c>
      <c r="M104" s="56">
        <f t="shared" si="6"/>
        <v>145</v>
      </c>
      <c r="N104" s="56">
        <f t="shared" si="6"/>
        <v>40</v>
      </c>
      <c r="O104" s="56">
        <f t="shared" si="6"/>
        <v>737</v>
      </c>
      <c r="P104" s="56">
        <f t="shared" si="6"/>
        <v>60</v>
      </c>
      <c r="Q104" s="57">
        <f t="shared" si="6"/>
        <v>32.3</v>
      </c>
      <c r="R104" s="57">
        <f t="shared" si="6"/>
        <v>27.700000000000003</v>
      </c>
      <c r="S104" s="56">
        <f t="shared" si="6"/>
        <v>138</v>
      </c>
      <c r="T104" s="35"/>
    </row>
    <row r="105" spans="1:20" ht="12.75">
      <c r="A105" s="127">
        <v>46</v>
      </c>
      <c r="B105" s="137" t="s">
        <v>113</v>
      </c>
      <c r="C105" s="137">
        <v>5</v>
      </c>
      <c r="D105" s="90" t="s">
        <v>216</v>
      </c>
      <c r="E105" s="147" t="s">
        <v>96</v>
      </c>
      <c r="F105" s="65" t="s">
        <v>84</v>
      </c>
      <c r="G105" s="148">
        <v>35</v>
      </c>
      <c r="H105" s="49">
        <v>10</v>
      </c>
      <c r="I105" s="49">
        <v>15</v>
      </c>
      <c r="J105" s="49"/>
      <c r="K105" s="49"/>
      <c r="L105" s="49"/>
      <c r="M105" s="49"/>
      <c r="N105" s="49"/>
      <c r="O105" s="49">
        <v>10</v>
      </c>
      <c r="P105" s="49">
        <v>1</v>
      </c>
      <c r="Q105" s="45">
        <v>0.7</v>
      </c>
      <c r="R105" s="45">
        <v>0.3</v>
      </c>
      <c r="S105" s="46">
        <v>5</v>
      </c>
      <c r="T105" s="35"/>
    </row>
    <row r="106" spans="1:20" ht="12.75">
      <c r="A106" s="128"/>
      <c r="B106" s="137"/>
      <c r="C106" s="101"/>
      <c r="D106" s="90" t="s">
        <v>217</v>
      </c>
      <c r="E106" s="147"/>
      <c r="F106" s="66" t="s">
        <v>50</v>
      </c>
      <c r="G106" s="101"/>
      <c r="H106" s="49">
        <v>25</v>
      </c>
      <c r="I106" s="49"/>
      <c r="J106" s="49">
        <v>10</v>
      </c>
      <c r="K106" s="49"/>
      <c r="L106" s="49"/>
      <c r="M106" s="49">
        <v>10</v>
      </c>
      <c r="N106" s="49"/>
      <c r="O106" s="49">
        <v>25</v>
      </c>
      <c r="P106" s="49">
        <v>2</v>
      </c>
      <c r="Q106" s="45">
        <v>1</v>
      </c>
      <c r="R106" s="45">
        <v>1</v>
      </c>
      <c r="S106" s="46">
        <v>5</v>
      </c>
      <c r="T106" s="35"/>
    </row>
    <row r="107" spans="1:20" ht="12.75">
      <c r="A107" s="146">
        <v>47</v>
      </c>
      <c r="B107" s="137"/>
      <c r="C107" s="137">
        <v>5</v>
      </c>
      <c r="D107" s="90" t="s">
        <v>219</v>
      </c>
      <c r="E107" s="143" t="s">
        <v>104</v>
      </c>
      <c r="F107" s="43" t="s">
        <v>84</v>
      </c>
      <c r="G107" s="138">
        <v>50</v>
      </c>
      <c r="H107" s="49">
        <v>25</v>
      </c>
      <c r="I107" s="49">
        <v>20</v>
      </c>
      <c r="J107" s="49"/>
      <c r="K107" s="49"/>
      <c r="L107" s="49"/>
      <c r="M107" s="49"/>
      <c r="N107" s="49"/>
      <c r="O107" s="49">
        <v>25</v>
      </c>
      <c r="P107" s="49">
        <v>2</v>
      </c>
      <c r="Q107" s="45">
        <v>1</v>
      </c>
      <c r="R107" s="45">
        <v>1</v>
      </c>
      <c r="S107" s="46">
        <v>5</v>
      </c>
      <c r="T107" s="35"/>
    </row>
    <row r="108" spans="1:20" ht="12.75">
      <c r="A108" s="146"/>
      <c r="B108" s="137"/>
      <c r="C108" s="101"/>
      <c r="D108" s="90" t="s">
        <v>220</v>
      </c>
      <c r="E108" s="143"/>
      <c r="F108" s="43" t="s">
        <v>50</v>
      </c>
      <c r="G108" s="138"/>
      <c r="H108" s="49">
        <v>15</v>
      </c>
      <c r="I108" s="49"/>
      <c r="J108" s="49">
        <v>15</v>
      </c>
      <c r="K108" s="49"/>
      <c r="L108" s="49"/>
      <c r="M108" s="49">
        <v>15</v>
      </c>
      <c r="N108" s="49"/>
      <c r="O108" s="49">
        <v>15</v>
      </c>
      <c r="P108" s="49">
        <v>2</v>
      </c>
      <c r="Q108" s="45">
        <v>1.4</v>
      </c>
      <c r="R108" s="45">
        <v>0.6</v>
      </c>
      <c r="S108" s="46">
        <v>5</v>
      </c>
      <c r="T108" s="35"/>
    </row>
    <row r="109" spans="1:20" ht="12.75">
      <c r="A109" s="116">
        <v>48</v>
      </c>
      <c r="B109" s="137"/>
      <c r="C109" s="175">
        <v>5</v>
      </c>
      <c r="D109" s="90" t="s">
        <v>221</v>
      </c>
      <c r="E109" s="141" t="s">
        <v>99</v>
      </c>
      <c r="F109" s="43" t="s">
        <v>84</v>
      </c>
      <c r="G109" s="116">
        <v>45</v>
      </c>
      <c r="H109" s="49">
        <v>10</v>
      </c>
      <c r="I109" s="49">
        <v>15</v>
      </c>
      <c r="J109" s="49"/>
      <c r="K109" s="49"/>
      <c r="L109" s="49"/>
      <c r="M109" s="49"/>
      <c r="N109" s="49"/>
      <c r="O109" s="49">
        <v>10</v>
      </c>
      <c r="P109" s="49">
        <v>1</v>
      </c>
      <c r="Q109" s="45">
        <v>0.7</v>
      </c>
      <c r="R109" s="45">
        <v>0.3</v>
      </c>
      <c r="S109" s="46">
        <v>5</v>
      </c>
      <c r="T109" s="35"/>
    </row>
    <row r="110" spans="1:20" ht="12.75">
      <c r="A110" s="117"/>
      <c r="B110" s="137"/>
      <c r="C110" s="176"/>
      <c r="D110" s="90" t="s">
        <v>222</v>
      </c>
      <c r="E110" s="142"/>
      <c r="F110" s="43" t="s">
        <v>50</v>
      </c>
      <c r="G110" s="117"/>
      <c r="H110" s="49">
        <v>15</v>
      </c>
      <c r="I110" s="49"/>
      <c r="J110" s="49">
        <v>15</v>
      </c>
      <c r="K110" s="49"/>
      <c r="L110" s="49"/>
      <c r="M110" s="49">
        <v>15</v>
      </c>
      <c r="N110" s="49"/>
      <c r="O110" s="49">
        <v>15</v>
      </c>
      <c r="P110" s="49">
        <v>2</v>
      </c>
      <c r="Q110" s="45">
        <v>1.4</v>
      </c>
      <c r="R110" s="45">
        <v>0.6</v>
      </c>
      <c r="S110" s="46">
        <v>5</v>
      </c>
      <c r="T110" s="35"/>
    </row>
    <row r="111" spans="1:20" ht="12.75" customHeight="1">
      <c r="A111" s="116">
        <v>49</v>
      </c>
      <c r="B111" s="137"/>
      <c r="C111" s="175">
        <v>5</v>
      </c>
      <c r="D111" s="90" t="s">
        <v>223</v>
      </c>
      <c r="E111" s="143" t="s">
        <v>102</v>
      </c>
      <c r="F111" s="43" t="s">
        <v>50</v>
      </c>
      <c r="G111" s="116">
        <v>30</v>
      </c>
      <c r="H111" s="49">
        <v>7</v>
      </c>
      <c r="I111" s="49">
        <v>15</v>
      </c>
      <c r="J111" s="49"/>
      <c r="K111" s="49"/>
      <c r="L111" s="49"/>
      <c r="M111" s="49"/>
      <c r="N111" s="49"/>
      <c r="O111" s="49">
        <v>7</v>
      </c>
      <c r="P111" s="49">
        <v>1</v>
      </c>
      <c r="Q111" s="45">
        <v>0.7</v>
      </c>
      <c r="R111" s="45">
        <v>0.3</v>
      </c>
      <c r="S111" s="46">
        <v>3</v>
      </c>
      <c r="T111" s="35"/>
    </row>
    <row r="112" spans="1:20" ht="12.75">
      <c r="A112" s="117"/>
      <c r="B112" s="137"/>
      <c r="C112" s="176"/>
      <c r="D112" s="90" t="s">
        <v>224</v>
      </c>
      <c r="E112" s="143"/>
      <c r="F112" s="43" t="s">
        <v>37</v>
      </c>
      <c r="G112" s="117"/>
      <c r="H112" s="49">
        <v>10</v>
      </c>
      <c r="I112" s="49"/>
      <c r="J112" s="49">
        <v>15</v>
      </c>
      <c r="K112" s="49"/>
      <c r="L112" s="49"/>
      <c r="M112" s="49"/>
      <c r="N112" s="49"/>
      <c r="O112" s="49">
        <v>10</v>
      </c>
      <c r="P112" s="49">
        <v>1</v>
      </c>
      <c r="Q112" s="45">
        <v>0.7</v>
      </c>
      <c r="R112" s="45">
        <v>0.3</v>
      </c>
      <c r="S112" s="46">
        <v>5</v>
      </c>
      <c r="T112" s="35"/>
    </row>
    <row r="113" spans="1:20" ht="12.75">
      <c r="A113" s="116">
        <v>50</v>
      </c>
      <c r="B113" s="137"/>
      <c r="C113" s="175">
        <v>5</v>
      </c>
      <c r="D113" s="90" t="s">
        <v>225</v>
      </c>
      <c r="E113" s="141" t="s">
        <v>107</v>
      </c>
      <c r="F113" s="43" t="s">
        <v>37</v>
      </c>
      <c r="G113" s="116">
        <v>35</v>
      </c>
      <c r="H113" s="49">
        <v>10</v>
      </c>
      <c r="I113" s="49">
        <v>15</v>
      </c>
      <c r="J113" s="49"/>
      <c r="K113" s="49"/>
      <c r="L113" s="49"/>
      <c r="M113" s="49"/>
      <c r="N113" s="49"/>
      <c r="O113" s="49">
        <v>10</v>
      </c>
      <c r="P113" s="49">
        <v>1</v>
      </c>
      <c r="Q113" s="45">
        <v>0.6</v>
      </c>
      <c r="R113" s="45">
        <v>0.4</v>
      </c>
      <c r="S113" s="46">
        <v>3</v>
      </c>
      <c r="T113" s="35"/>
    </row>
    <row r="114" spans="1:20" ht="12.75">
      <c r="A114" s="117"/>
      <c r="B114" s="137"/>
      <c r="C114" s="176"/>
      <c r="D114" s="90" t="s">
        <v>226</v>
      </c>
      <c r="E114" s="142"/>
      <c r="F114" s="43" t="s">
        <v>50</v>
      </c>
      <c r="G114" s="117"/>
      <c r="H114" s="49">
        <v>25</v>
      </c>
      <c r="I114" s="49"/>
      <c r="J114" s="49">
        <v>10</v>
      </c>
      <c r="K114" s="49"/>
      <c r="L114" s="49"/>
      <c r="M114" s="49">
        <v>10</v>
      </c>
      <c r="N114" s="49"/>
      <c r="O114" s="49">
        <v>25</v>
      </c>
      <c r="P114" s="49">
        <v>2</v>
      </c>
      <c r="Q114" s="45">
        <v>1</v>
      </c>
      <c r="R114" s="45">
        <v>1</v>
      </c>
      <c r="S114" s="46">
        <v>5</v>
      </c>
      <c r="T114" s="35"/>
    </row>
    <row r="115" spans="1:20" ht="12.75">
      <c r="A115" s="47">
        <v>51</v>
      </c>
      <c r="B115" s="137"/>
      <c r="C115" s="24">
        <v>5</v>
      </c>
      <c r="D115" s="90" t="s">
        <v>218</v>
      </c>
      <c r="E115" s="63" t="s">
        <v>103</v>
      </c>
      <c r="F115" s="67" t="s">
        <v>37</v>
      </c>
      <c r="G115" s="67">
        <v>15</v>
      </c>
      <c r="H115" s="68">
        <v>10</v>
      </c>
      <c r="I115" s="68">
        <v>15</v>
      </c>
      <c r="J115" s="68"/>
      <c r="K115" s="68"/>
      <c r="L115" s="68"/>
      <c r="M115" s="68"/>
      <c r="N115" s="68"/>
      <c r="O115" s="68">
        <v>10</v>
      </c>
      <c r="P115" s="68">
        <v>1</v>
      </c>
      <c r="Q115" s="45">
        <v>0.6</v>
      </c>
      <c r="R115" s="45">
        <v>0.4</v>
      </c>
      <c r="S115" s="46">
        <v>3</v>
      </c>
      <c r="T115" s="35"/>
    </row>
    <row r="116" spans="1:20" ht="17.25" customHeight="1">
      <c r="A116" s="43">
        <v>52</v>
      </c>
      <c r="B116" s="137"/>
      <c r="C116" s="24">
        <v>5</v>
      </c>
      <c r="D116" s="54" t="s">
        <v>60</v>
      </c>
      <c r="E116" s="89" t="s">
        <v>66</v>
      </c>
      <c r="F116" s="44" t="s">
        <v>61</v>
      </c>
      <c r="G116" s="44">
        <v>30</v>
      </c>
      <c r="H116" s="49">
        <v>20</v>
      </c>
      <c r="I116" s="49"/>
      <c r="J116" s="49">
        <v>30</v>
      </c>
      <c r="K116" s="49"/>
      <c r="L116" s="49"/>
      <c r="M116" s="49"/>
      <c r="N116" s="49"/>
      <c r="O116" s="49">
        <v>20</v>
      </c>
      <c r="P116" s="49">
        <v>2</v>
      </c>
      <c r="Q116" s="45">
        <v>1.3</v>
      </c>
      <c r="R116" s="45">
        <v>0.7</v>
      </c>
      <c r="S116" s="46">
        <v>5</v>
      </c>
      <c r="T116" s="35"/>
    </row>
    <row r="117" spans="1:20" ht="24" customHeight="1">
      <c r="A117" s="116">
        <v>53</v>
      </c>
      <c r="B117" s="137"/>
      <c r="C117" s="175">
        <v>5</v>
      </c>
      <c r="D117" s="90" t="s">
        <v>227</v>
      </c>
      <c r="E117" s="112" t="s">
        <v>142</v>
      </c>
      <c r="F117" s="44" t="s">
        <v>37</v>
      </c>
      <c r="G117" s="127">
        <v>40</v>
      </c>
      <c r="H117" s="49">
        <v>25</v>
      </c>
      <c r="I117" s="49">
        <v>20</v>
      </c>
      <c r="J117" s="49"/>
      <c r="K117" s="49"/>
      <c r="L117" s="49"/>
      <c r="M117" s="49"/>
      <c r="N117" s="49"/>
      <c r="O117" s="49">
        <v>25</v>
      </c>
      <c r="P117" s="49">
        <v>2</v>
      </c>
      <c r="Q117" s="45">
        <v>1</v>
      </c>
      <c r="R117" s="45">
        <v>1</v>
      </c>
      <c r="S117" s="46">
        <v>5</v>
      </c>
      <c r="T117" s="35"/>
    </row>
    <row r="118" spans="1:20" ht="27" customHeight="1">
      <c r="A118" s="117"/>
      <c r="B118" s="137"/>
      <c r="C118" s="176"/>
      <c r="D118" s="90" t="s">
        <v>228</v>
      </c>
      <c r="E118" s="113"/>
      <c r="F118" s="44" t="s">
        <v>50</v>
      </c>
      <c r="G118" s="128"/>
      <c r="H118" s="49">
        <v>25</v>
      </c>
      <c r="I118" s="49"/>
      <c r="J118" s="49">
        <v>20</v>
      </c>
      <c r="K118" s="49"/>
      <c r="L118" s="49"/>
      <c r="M118" s="49"/>
      <c r="N118" s="49"/>
      <c r="O118" s="49">
        <v>25</v>
      </c>
      <c r="P118" s="49">
        <v>2</v>
      </c>
      <c r="Q118" s="45">
        <v>1</v>
      </c>
      <c r="R118" s="45">
        <v>1</v>
      </c>
      <c r="S118" s="46">
        <v>5</v>
      </c>
      <c r="T118" s="35"/>
    </row>
    <row r="119" spans="1:20" ht="25.5">
      <c r="A119" s="47">
        <v>54</v>
      </c>
      <c r="B119" s="137"/>
      <c r="C119" s="24">
        <v>5</v>
      </c>
      <c r="D119" s="90" t="s">
        <v>229</v>
      </c>
      <c r="E119" s="82" t="s">
        <v>126</v>
      </c>
      <c r="F119" s="44" t="s">
        <v>37</v>
      </c>
      <c r="G119" s="50">
        <v>25</v>
      </c>
      <c r="H119" s="49">
        <v>20</v>
      </c>
      <c r="I119" s="49"/>
      <c r="J119" s="49"/>
      <c r="K119" s="49">
        <v>20</v>
      </c>
      <c r="L119" s="49"/>
      <c r="M119" s="49">
        <v>5</v>
      </c>
      <c r="N119" s="49"/>
      <c r="O119" s="49">
        <v>20</v>
      </c>
      <c r="P119" s="49">
        <v>2</v>
      </c>
      <c r="Q119" s="45">
        <v>1.2</v>
      </c>
      <c r="R119" s="45">
        <v>0.8</v>
      </c>
      <c r="S119" s="46">
        <v>5</v>
      </c>
      <c r="T119" s="35"/>
    </row>
    <row r="120" spans="1:23" ht="42" customHeight="1">
      <c r="A120" s="43">
        <v>55</v>
      </c>
      <c r="B120" s="137"/>
      <c r="C120" s="24">
        <v>5</v>
      </c>
      <c r="D120" s="90" t="s">
        <v>230</v>
      </c>
      <c r="E120" s="59" t="s">
        <v>124</v>
      </c>
      <c r="F120" s="43" t="s">
        <v>37</v>
      </c>
      <c r="G120" s="43">
        <v>25</v>
      </c>
      <c r="H120" s="49">
        <v>20</v>
      </c>
      <c r="I120" s="49"/>
      <c r="J120" s="49"/>
      <c r="K120" s="49">
        <v>20</v>
      </c>
      <c r="L120" s="49"/>
      <c r="M120" s="49">
        <v>5</v>
      </c>
      <c r="N120" s="49"/>
      <c r="O120" s="49">
        <v>20</v>
      </c>
      <c r="P120" s="49">
        <v>2</v>
      </c>
      <c r="Q120" s="45">
        <v>1.2</v>
      </c>
      <c r="R120" s="45">
        <v>0.8</v>
      </c>
      <c r="S120" s="46">
        <v>5</v>
      </c>
      <c r="T120" s="35"/>
      <c r="W120" s="132"/>
    </row>
    <row r="121" spans="1:23" ht="42" customHeight="1">
      <c r="A121" s="43">
        <v>56</v>
      </c>
      <c r="B121" s="137"/>
      <c r="C121" s="24">
        <v>5</v>
      </c>
      <c r="D121" s="90" t="s">
        <v>231</v>
      </c>
      <c r="E121" s="64" t="s">
        <v>139</v>
      </c>
      <c r="F121" s="43" t="s">
        <v>37</v>
      </c>
      <c r="G121" s="43">
        <v>25</v>
      </c>
      <c r="H121" s="49">
        <v>20</v>
      </c>
      <c r="I121" s="49"/>
      <c r="J121" s="49"/>
      <c r="K121" s="49">
        <v>20</v>
      </c>
      <c r="L121" s="49"/>
      <c r="M121" s="49">
        <v>5</v>
      </c>
      <c r="N121" s="49"/>
      <c r="O121" s="49">
        <v>20</v>
      </c>
      <c r="P121" s="49">
        <v>2</v>
      </c>
      <c r="Q121" s="45">
        <v>1.2</v>
      </c>
      <c r="R121" s="45">
        <v>0.8</v>
      </c>
      <c r="S121" s="46">
        <v>5</v>
      </c>
      <c r="T121" s="35"/>
      <c r="W121" s="132"/>
    </row>
    <row r="122" spans="1:20" ht="33.75" customHeight="1">
      <c r="A122" s="43">
        <v>57</v>
      </c>
      <c r="B122" s="137"/>
      <c r="C122" s="24">
        <v>5</v>
      </c>
      <c r="D122" s="90" t="s">
        <v>232</v>
      </c>
      <c r="E122" s="58" t="s">
        <v>125</v>
      </c>
      <c r="F122" s="43" t="s">
        <v>37</v>
      </c>
      <c r="G122" s="43">
        <v>25</v>
      </c>
      <c r="H122" s="49">
        <v>20</v>
      </c>
      <c r="I122" s="49"/>
      <c r="J122" s="49"/>
      <c r="K122" s="49">
        <v>20</v>
      </c>
      <c r="L122" s="49"/>
      <c r="M122" s="49">
        <v>5</v>
      </c>
      <c r="N122" s="49"/>
      <c r="O122" s="49">
        <v>20</v>
      </c>
      <c r="P122" s="49">
        <v>2</v>
      </c>
      <c r="Q122" s="45">
        <v>1.2</v>
      </c>
      <c r="R122" s="45">
        <v>0.8</v>
      </c>
      <c r="S122" s="46">
        <v>5</v>
      </c>
      <c r="T122" s="35"/>
    </row>
    <row r="123" spans="1:20" ht="11.25" customHeight="1">
      <c r="A123" s="36"/>
      <c r="B123" s="137"/>
      <c r="C123" s="171" t="s">
        <v>23</v>
      </c>
      <c r="D123" s="172"/>
      <c r="E123" s="172"/>
      <c r="F123" s="173"/>
      <c r="G123" s="42">
        <f aca="true" t="shared" si="7" ref="G123:S123">SUM(G105:G122)</f>
        <v>380</v>
      </c>
      <c r="H123" s="42">
        <f t="shared" si="7"/>
        <v>312</v>
      </c>
      <c r="I123" s="42">
        <f t="shared" si="7"/>
        <v>115</v>
      </c>
      <c r="J123" s="42">
        <f t="shared" si="7"/>
        <v>115</v>
      </c>
      <c r="K123" s="42">
        <f t="shared" si="7"/>
        <v>80</v>
      </c>
      <c r="L123" s="42">
        <f t="shared" si="7"/>
        <v>0</v>
      </c>
      <c r="M123" s="42">
        <f t="shared" si="7"/>
        <v>70</v>
      </c>
      <c r="N123" s="42">
        <f t="shared" si="7"/>
        <v>0</v>
      </c>
      <c r="O123" s="42">
        <f t="shared" si="7"/>
        <v>312</v>
      </c>
      <c r="P123" s="42">
        <f t="shared" si="7"/>
        <v>30</v>
      </c>
      <c r="Q123" s="42">
        <f t="shared" si="7"/>
        <v>17.9</v>
      </c>
      <c r="R123" s="42">
        <f t="shared" si="7"/>
        <v>12.100000000000003</v>
      </c>
      <c r="S123" s="42">
        <f t="shared" si="7"/>
        <v>84</v>
      </c>
      <c r="T123" s="35"/>
    </row>
    <row r="124" spans="1:20" ht="12.75" customHeight="1">
      <c r="A124" s="146">
        <v>58</v>
      </c>
      <c r="B124" s="137"/>
      <c r="C124" s="137">
        <v>6</v>
      </c>
      <c r="D124" s="90" t="s">
        <v>233</v>
      </c>
      <c r="E124" s="186" t="s">
        <v>102</v>
      </c>
      <c r="F124" s="43" t="s">
        <v>84</v>
      </c>
      <c r="G124" s="116">
        <v>30</v>
      </c>
      <c r="H124" s="49">
        <v>10</v>
      </c>
      <c r="I124" s="49">
        <v>15</v>
      </c>
      <c r="J124" s="49"/>
      <c r="K124" s="49"/>
      <c r="L124" s="49"/>
      <c r="M124" s="49"/>
      <c r="N124" s="49"/>
      <c r="O124" s="49">
        <v>10</v>
      </c>
      <c r="P124" s="44">
        <v>1</v>
      </c>
      <c r="Q124" s="45">
        <v>0.7</v>
      </c>
      <c r="R124" s="45">
        <v>0.3</v>
      </c>
      <c r="S124" s="46">
        <v>5</v>
      </c>
      <c r="T124" s="35"/>
    </row>
    <row r="125" spans="1:20" ht="12.75">
      <c r="A125" s="101"/>
      <c r="B125" s="137"/>
      <c r="C125" s="137"/>
      <c r="D125" s="90" t="s">
        <v>234</v>
      </c>
      <c r="E125" s="186"/>
      <c r="F125" s="43" t="s">
        <v>50</v>
      </c>
      <c r="G125" s="117"/>
      <c r="H125" s="49">
        <v>10</v>
      </c>
      <c r="I125" s="49"/>
      <c r="J125" s="49">
        <v>15</v>
      </c>
      <c r="K125" s="49"/>
      <c r="L125" s="49"/>
      <c r="M125" s="49"/>
      <c r="N125" s="49"/>
      <c r="O125" s="49">
        <v>10</v>
      </c>
      <c r="P125" s="44">
        <v>1</v>
      </c>
      <c r="Q125" s="45">
        <v>0.7</v>
      </c>
      <c r="R125" s="45">
        <v>0.3</v>
      </c>
      <c r="S125" s="46">
        <v>5</v>
      </c>
      <c r="T125" s="35"/>
    </row>
    <row r="126" spans="1:20" ht="12.75">
      <c r="A126" s="146">
        <v>59</v>
      </c>
      <c r="B126" s="137"/>
      <c r="C126" s="137">
        <v>6</v>
      </c>
      <c r="D126" s="90" t="s">
        <v>235</v>
      </c>
      <c r="E126" s="186" t="s">
        <v>105</v>
      </c>
      <c r="F126" s="43" t="s">
        <v>84</v>
      </c>
      <c r="G126" s="138">
        <v>35</v>
      </c>
      <c r="H126" s="49">
        <v>10</v>
      </c>
      <c r="I126" s="49">
        <v>15</v>
      </c>
      <c r="J126" s="49"/>
      <c r="K126" s="49"/>
      <c r="L126" s="49"/>
      <c r="M126" s="49"/>
      <c r="N126" s="49"/>
      <c r="O126" s="49">
        <v>10</v>
      </c>
      <c r="P126" s="44">
        <v>1</v>
      </c>
      <c r="Q126" s="45">
        <v>0.7</v>
      </c>
      <c r="R126" s="45">
        <v>0.3</v>
      </c>
      <c r="S126" s="46">
        <v>5</v>
      </c>
      <c r="T126" s="35"/>
    </row>
    <row r="127" spans="1:20" ht="12.75">
      <c r="A127" s="146"/>
      <c r="B127" s="137"/>
      <c r="C127" s="137"/>
      <c r="D127" s="90" t="s">
        <v>236</v>
      </c>
      <c r="E127" s="186"/>
      <c r="F127" s="43" t="s">
        <v>50</v>
      </c>
      <c r="G127" s="138"/>
      <c r="H127" s="49">
        <v>25</v>
      </c>
      <c r="I127" s="49"/>
      <c r="J127" s="49">
        <v>10</v>
      </c>
      <c r="K127" s="49"/>
      <c r="L127" s="49"/>
      <c r="M127" s="49">
        <v>10</v>
      </c>
      <c r="N127" s="49"/>
      <c r="O127" s="49">
        <v>25</v>
      </c>
      <c r="P127" s="44">
        <v>2</v>
      </c>
      <c r="Q127" s="45">
        <v>1</v>
      </c>
      <c r="R127" s="45">
        <v>1</v>
      </c>
      <c r="S127" s="46">
        <v>5</v>
      </c>
      <c r="T127" s="35"/>
    </row>
    <row r="128" spans="1:20" ht="12.75">
      <c r="A128" s="146">
        <v>60</v>
      </c>
      <c r="B128" s="137"/>
      <c r="C128" s="137">
        <v>6</v>
      </c>
      <c r="D128" s="90" t="s">
        <v>237</v>
      </c>
      <c r="E128" s="177" t="s">
        <v>100</v>
      </c>
      <c r="F128" s="43" t="s">
        <v>84</v>
      </c>
      <c r="G128" s="138">
        <v>35</v>
      </c>
      <c r="H128" s="49">
        <v>10</v>
      </c>
      <c r="I128" s="49">
        <v>15</v>
      </c>
      <c r="J128" s="49"/>
      <c r="K128" s="49"/>
      <c r="L128" s="49"/>
      <c r="M128" s="49"/>
      <c r="N128" s="49"/>
      <c r="O128" s="49">
        <v>10</v>
      </c>
      <c r="P128" s="44">
        <v>1</v>
      </c>
      <c r="Q128" s="45">
        <v>0.7</v>
      </c>
      <c r="R128" s="45">
        <v>0.3</v>
      </c>
      <c r="S128" s="46">
        <v>5</v>
      </c>
      <c r="T128" s="35"/>
    </row>
    <row r="129" spans="1:20" ht="12.75">
      <c r="A129" s="146"/>
      <c r="B129" s="137"/>
      <c r="C129" s="137"/>
      <c r="D129" s="90" t="s">
        <v>238</v>
      </c>
      <c r="E129" s="178"/>
      <c r="F129" s="43" t="s">
        <v>50</v>
      </c>
      <c r="G129" s="138"/>
      <c r="H129" s="49">
        <v>5</v>
      </c>
      <c r="I129" s="49"/>
      <c r="J129" s="49">
        <v>10</v>
      </c>
      <c r="K129" s="49"/>
      <c r="L129" s="49"/>
      <c r="M129" s="49">
        <v>10</v>
      </c>
      <c r="N129" s="49"/>
      <c r="O129" s="49">
        <v>5</v>
      </c>
      <c r="P129" s="44">
        <v>1</v>
      </c>
      <c r="Q129" s="69">
        <v>0.8</v>
      </c>
      <c r="R129" s="69">
        <v>0.2</v>
      </c>
      <c r="S129" s="61">
        <v>5</v>
      </c>
      <c r="T129" s="35"/>
    </row>
    <row r="130" spans="1:22" ht="19.5" customHeight="1">
      <c r="A130" s="116">
        <v>61</v>
      </c>
      <c r="B130" s="137"/>
      <c r="C130" s="175">
        <v>6</v>
      </c>
      <c r="D130" s="90" t="s">
        <v>239</v>
      </c>
      <c r="E130" s="180" t="s">
        <v>98</v>
      </c>
      <c r="F130" s="43" t="s">
        <v>37</v>
      </c>
      <c r="G130" s="121">
        <v>35</v>
      </c>
      <c r="H130" s="49">
        <v>10</v>
      </c>
      <c r="I130" s="49">
        <v>15</v>
      </c>
      <c r="J130" s="49"/>
      <c r="K130" s="49"/>
      <c r="L130" s="49"/>
      <c r="M130" s="49"/>
      <c r="N130" s="49"/>
      <c r="O130" s="49">
        <v>10</v>
      </c>
      <c r="P130" s="49">
        <v>1</v>
      </c>
      <c r="Q130" s="69">
        <v>0.6</v>
      </c>
      <c r="R130" s="69">
        <v>0.4</v>
      </c>
      <c r="S130" s="61">
        <v>3</v>
      </c>
      <c r="T130" s="35"/>
      <c r="V130" s="35"/>
    </row>
    <row r="131" spans="1:23" ht="21" customHeight="1">
      <c r="A131" s="117"/>
      <c r="B131" s="137"/>
      <c r="C131" s="176"/>
      <c r="D131" s="90" t="s">
        <v>240</v>
      </c>
      <c r="E131" s="180"/>
      <c r="F131" s="43" t="s">
        <v>50</v>
      </c>
      <c r="G131" s="122"/>
      <c r="H131" s="49">
        <v>7</v>
      </c>
      <c r="I131" s="49"/>
      <c r="J131" s="49">
        <v>10</v>
      </c>
      <c r="K131" s="49"/>
      <c r="L131" s="49"/>
      <c r="M131" s="49">
        <v>10</v>
      </c>
      <c r="N131" s="49"/>
      <c r="O131" s="49">
        <v>7</v>
      </c>
      <c r="P131" s="49">
        <v>1</v>
      </c>
      <c r="Q131" s="45">
        <v>0.8</v>
      </c>
      <c r="R131" s="45">
        <v>0.2</v>
      </c>
      <c r="S131" s="46">
        <v>3</v>
      </c>
      <c r="T131" s="35"/>
      <c r="U131" s="35"/>
      <c r="V131" s="35"/>
      <c r="W131" s="35"/>
    </row>
    <row r="132" spans="1:23" ht="26.25" customHeight="1">
      <c r="A132" s="116">
        <v>62</v>
      </c>
      <c r="B132" s="137"/>
      <c r="C132" s="175">
        <v>6</v>
      </c>
      <c r="D132" s="90" t="s">
        <v>241</v>
      </c>
      <c r="E132" s="208" t="s">
        <v>141</v>
      </c>
      <c r="F132" s="43" t="s">
        <v>37</v>
      </c>
      <c r="G132" s="121">
        <v>30</v>
      </c>
      <c r="H132" s="49">
        <v>10</v>
      </c>
      <c r="I132" s="49">
        <v>15</v>
      </c>
      <c r="J132" s="49"/>
      <c r="K132" s="49"/>
      <c r="L132" s="49"/>
      <c r="M132" s="49"/>
      <c r="N132" s="49"/>
      <c r="O132" s="49">
        <v>10</v>
      </c>
      <c r="P132" s="49">
        <v>1</v>
      </c>
      <c r="Q132" s="45">
        <v>0.6</v>
      </c>
      <c r="R132" s="45">
        <v>0.4</v>
      </c>
      <c r="S132" s="46">
        <v>3</v>
      </c>
      <c r="T132" s="35"/>
      <c r="U132" s="35"/>
      <c r="V132" s="35"/>
      <c r="W132" s="35"/>
    </row>
    <row r="133" spans="1:23" ht="25.5" customHeight="1">
      <c r="A133" s="117"/>
      <c r="B133" s="137"/>
      <c r="C133" s="176"/>
      <c r="D133" s="90" t="s">
        <v>242</v>
      </c>
      <c r="E133" s="209"/>
      <c r="F133" s="43" t="s">
        <v>50</v>
      </c>
      <c r="G133" s="122"/>
      <c r="H133" s="49">
        <v>10</v>
      </c>
      <c r="I133" s="49"/>
      <c r="J133" s="49">
        <v>5</v>
      </c>
      <c r="K133" s="49"/>
      <c r="L133" s="49"/>
      <c r="M133" s="49">
        <v>10</v>
      </c>
      <c r="N133" s="49"/>
      <c r="O133" s="49">
        <v>10</v>
      </c>
      <c r="P133" s="49">
        <v>1</v>
      </c>
      <c r="Q133" s="45">
        <v>0.6</v>
      </c>
      <c r="R133" s="45">
        <v>0.4</v>
      </c>
      <c r="S133" s="46">
        <v>3</v>
      </c>
      <c r="T133" s="35"/>
      <c r="U133" s="35"/>
      <c r="V133" s="83"/>
      <c r="W133" s="35"/>
    </row>
    <row r="134" spans="1:23" ht="25.5" customHeight="1">
      <c r="A134" s="116">
        <v>63</v>
      </c>
      <c r="B134" s="137"/>
      <c r="C134" s="175">
        <v>6</v>
      </c>
      <c r="D134" s="90" t="s">
        <v>243</v>
      </c>
      <c r="E134" s="112" t="s">
        <v>264</v>
      </c>
      <c r="F134" s="43" t="s">
        <v>37</v>
      </c>
      <c r="G134" s="121">
        <v>35</v>
      </c>
      <c r="H134" s="49">
        <v>10</v>
      </c>
      <c r="I134" s="49">
        <v>15</v>
      </c>
      <c r="J134" s="49"/>
      <c r="K134" s="49"/>
      <c r="L134" s="49"/>
      <c r="M134" s="49"/>
      <c r="N134" s="49"/>
      <c r="O134" s="49">
        <v>10</v>
      </c>
      <c r="P134" s="49">
        <v>1</v>
      </c>
      <c r="Q134" s="45">
        <v>0.6</v>
      </c>
      <c r="R134" s="45">
        <v>0.4</v>
      </c>
      <c r="S134" s="46">
        <v>3</v>
      </c>
      <c r="T134" s="35"/>
      <c r="U134" s="35"/>
      <c r="V134" s="83"/>
      <c r="W134" s="35"/>
    </row>
    <row r="135" spans="1:23" ht="24.75" customHeight="1">
      <c r="A135" s="117"/>
      <c r="B135" s="137"/>
      <c r="C135" s="176"/>
      <c r="D135" s="90" t="s">
        <v>244</v>
      </c>
      <c r="E135" s="113"/>
      <c r="F135" s="43" t="s">
        <v>50</v>
      </c>
      <c r="G135" s="122"/>
      <c r="H135" s="49">
        <v>25</v>
      </c>
      <c r="I135" s="49"/>
      <c r="J135" s="49">
        <v>10</v>
      </c>
      <c r="K135" s="49"/>
      <c r="L135" s="49"/>
      <c r="M135" s="49">
        <v>10</v>
      </c>
      <c r="N135" s="49"/>
      <c r="O135" s="49">
        <v>25</v>
      </c>
      <c r="P135" s="49">
        <v>2</v>
      </c>
      <c r="Q135" s="45">
        <v>1</v>
      </c>
      <c r="R135" s="45">
        <v>1</v>
      </c>
      <c r="S135" s="46">
        <v>5</v>
      </c>
      <c r="T135" s="35"/>
      <c r="U135" s="35"/>
      <c r="V135" s="35"/>
      <c r="W135" s="35"/>
    </row>
    <row r="136" spans="1:23" ht="26.25" customHeight="1">
      <c r="A136" s="116">
        <v>64</v>
      </c>
      <c r="B136" s="137"/>
      <c r="C136" s="175">
        <v>6</v>
      </c>
      <c r="D136" s="90" t="s">
        <v>245</v>
      </c>
      <c r="E136" s="112" t="s">
        <v>140</v>
      </c>
      <c r="F136" s="43" t="s">
        <v>37</v>
      </c>
      <c r="G136" s="121">
        <v>35</v>
      </c>
      <c r="H136" s="49">
        <v>10</v>
      </c>
      <c r="I136" s="49">
        <v>15</v>
      </c>
      <c r="J136" s="49"/>
      <c r="K136" s="49"/>
      <c r="L136" s="49"/>
      <c r="M136" s="49"/>
      <c r="N136" s="49"/>
      <c r="O136" s="49">
        <v>10</v>
      </c>
      <c r="P136" s="49">
        <v>1</v>
      </c>
      <c r="Q136" s="45">
        <v>0.6</v>
      </c>
      <c r="R136" s="45">
        <v>0.4</v>
      </c>
      <c r="S136" s="46">
        <v>3</v>
      </c>
      <c r="T136" s="35"/>
      <c r="U136" s="35"/>
      <c r="V136" s="35"/>
      <c r="W136" s="39"/>
    </row>
    <row r="137" spans="1:23" ht="25.5" customHeight="1">
      <c r="A137" s="117"/>
      <c r="B137" s="137"/>
      <c r="C137" s="176"/>
      <c r="D137" s="90" t="s">
        <v>246</v>
      </c>
      <c r="E137" s="113"/>
      <c r="F137" s="43" t="s">
        <v>50</v>
      </c>
      <c r="G137" s="122"/>
      <c r="H137" s="49">
        <v>25</v>
      </c>
      <c r="I137" s="49"/>
      <c r="J137" s="49">
        <v>10</v>
      </c>
      <c r="K137" s="49"/>
      <c r="L137" s="49"/>
      <c r="M137" s="49">
        <v>10</v>
      </c>
      <c r="N137" s="49"/>
      <c r="O137" s="49">
        <v>25</v>
      </c>
      <c r="P137" s="49">
        <v>2</v>
      </c>
      <c r="Q137" s="45">
        <v>1</v>
      </c>
      <c r="R137" s="45">
        <v>1</v>
      </c>
      <c r="S137" s="46">
        <v>5</v>
      </c>
      <c r="T137" s="35"/>
      <c r="U137" s="35"/>
      <c r="V137" s="40"/>
      <c r="W137" s="35"/>
    </row>
    <row r="138" spans="1:23" ht="12.75" customHeight="1">
      <c r="A138" s="43">
        <v>65</v>
      </c>
      <c r="B138" s="137"/>
      <c r="C138" s="24">
        <v>6</v>
      </c>
      <c r="D138" s="90" t="s">
        <v>247</v>
      </c>
      <c r="E138" s="63" t="s">
        <v>43</v>
      </c>
      <c r="F138" s="43" t="s">
        <v>50</v>
      </c>
      <c r="G138" s="43">
        <v>40</v>
      </c>
      <c r="H138" s="49">
        <v>10</v>
      </c>
      <c r="I138" s="49"/>
      <c r="J138" s="49">
        <v>40</v>
      </c>
      <c r="K138" s="49"/>
      <c r="L138" s="49"/>
      <c r="M138" s="49"/>
      <c r="N138" s="49"/>
      <c r="O138" s="49">
        <v>10</v>
      </c>
      <c r="P138" s="49">
        <v>2</v>
      </c>
      <c r="Q138" s="45">
        <v>1.6</v>
      </c>
      <c r="R138" s="45">
        <v>0.4</v>
      </c>
      <c r="S138" s="46">
        <v>0</v>
      </c>
      <c r="T138" s="35"/>
      <c r="U138" s="35"/>
      <c r="V138" s="35"/>
      <c r="W138" s="35"/>
    </row>
    <row r="139" spans="1:23" ht="12.75" customHeight="1">
      <c r="A139" s="43">
        <v>66</v>
      </c>
      <c r="B139" s="137"/>
      <c r="C139" s="24">
        <v>6</v>
      </c>
      <c r="D139" s="90" t="s">
        <v>248</v>
      </c>
      <c r="E139" s="63" t="s">
        <v>40</v>
      </c>
      <c r="F139" s="43" t="s">
        <v>50</v>
      </c>
      <c r="G139" s="43">
        <v>30</v>
      </c>
      <c r="H139" s="49">
        <v>20</v>
      </c>
      <c r="I139" s="49"/>
      <c r="J139" s="49"/>
      <c r="K139" s="49"/>
      <c r="L139" s="49">
        <v>30</v>
      </c>
      <c r="M139" s="49"/>
      <c r="N139" s="49"/>
      <c r="O139" s="49">
        <v>20</v>
      </c>
      <c r="P139" s="49">
        <v>2</v>
      </c>
      <c r="Q139" s="45">
        <v>1.2</v>
      </c>
      <c r="R139" s="45">
        <v>0.8</v>
      </c>
      <c r="S139" s="46">
        <v>0</v>
      </c>
      <c r="T139" s="35"/>
      <c r="U139" s="35"/>
      <c r="V139" s="35"/>
      <c r="W139" s="35"/>
    </row>
    <row r="140" spans="1:23" ht="12.75" customHeight="1">
      <c r="A140" s="36"/>
      <c r="B140" s="137"/>
      <c r="C140" s="171" t="s">
        <v>24</v>
      </c>
      <c r="D140" s="172"/>
      <c r="E140" s="172"/>
      <c r="F140" s="173"/>
      <c r="G140" s="70">
        <f aca="true" t="shared" si="8" ref="G140:S140">SUM(G124:G139)</f>
        <v>305</v>
      </c>
      <c r="H140" s="70">
        <f t="shared" si="8"/>
        <v>207</v>
      </c>
      <c r="I140" s="70">
        <f t="shared" si="8"/>
        <v>105</v>
      </c>
      <c r="J140" s="70">
        <f t="shared" si="8"/>
        <v>110</v>
      </c>
      <c r="K140" s="70">
        <f t="shared" si="8"/>
        <v>0</v>
      </c>
      <c r="L140" s="70">
        <f t="shared" si="8"/>
        <v>30</v>
      </c>
      <c r="M140" s="70">
        <f t="shared" si="8"/>
        <v>60</v>
      </c>
      <c r="N140" s="70">
        <f t="shared" si="8"/>
        <v>0</v>
      </c>
      <c r="O140" s="70">
        <f t="shared" si="8"/>
        <v>207</v>
      </c>
      <c r="P140" s="70">
        <f t="shared" si="8"/>
        <v>21</v>
      </c>
      <c r="Q140" s="71">
        <f t="shared" si="8"/>
        <v>13.199999999999996</v>
      </c>
      <c r="R140" s="71">
        <f t="shared" si="8"/>
        <v>7.800000000000001</v>
      </c>
      <c r="S140" s="70">
        <f t="shared" si="8"/>
        <v>58</v>
      </c>
      <c r="T140" s="35"/>
      <c r="U140" s="35"/>
      <c r="V140" s="35"/>
      <c r="W140" s="35"/>
    </row>
    <row r="141" spans="1:23" ht="38.25">
      <c r="A141" s="43">
        <v>67</v>
      </c>
      <c r="B141" s="137"/>
      <c r="C141" s="24">
        <v>6</v>
      </c>
      <c r="D141" s="91" t="s">
        <v>249</v>
      </c>
      <c r="E141" s="60" t="s">
        <v>76</v>
      </c>
      <c r="F141" s="42" t="s">
        <v>84</v>
      </c>
      <c r="G141" s="42">
        <v>0</v>
      </c>
      <c r="H141" s="92">
        <v>160</v>
      </c>
      <c r="I141" s="92"/>
      <c r="J141" s="92"/>
      <c r="K141" s="92"/>
      <c r="L141" s="92"/>
      <c r="M141" s="92"/>
      <c r="N141" s="92">
        <v>0</v>
      </c>
      <c r="O141" s="92">
        <v>160</v>
      </c>
      <c r="P141" s="42">
        <v>6</v>
      </c>
      <c r="Q141" s="52">
        <v>0</v>
      </c>
      <c r="R141" s="52">
        <v>6</v>
      </c>
      <c r="S141" s="42">
        <v>0</v>
      </c>
      <c r="T141" s="35"/>
      <c r="U141" s="35"/>
      <c r="V141" s="35"/>
      <c r="W141" s="35"/>
    </row>
    <row r="142" spans="1:20" ht="25.5">
      <c r="A142" s="43">
        <v>68</v>
      </c>
      <c r="B142" s="137"/>
      <c r="C142" s="24">
        <v>6</v>
      </c>
      <c r="D142" s="91" t="s">
        <v>250</v>
      </c>
      <c r="E142" s="60" t="s">
        <v>64</v>
      </c>
      <c r="F142" s="42" t="s">
        <v>37</v>
      </c>
      <c r="G142" s="42">
        <v>0</v>
      </c>
      <c r="H142" s="92">
        <v>80</v>
      </c>
      <c r="I142" s="92"/>
      <c r="J142" s="92"/>
      <c r="K142" s="92"/>
      <c r="L142" s="92"/>
      <c r="M142" s="92"/>
      <c r="N142" s="92">
        <v>0</v>
      </c>
      <c r="O142" s="92">
        <v>80</v>
      </c>
      <c r="P142" s="42">
        <v>3</v>
      </c>
      <c r="Q142" s="52">
        <v>0</v>
      </c>
      <c r="R142" s="52">
        <v>3</v>
      </c>
      <c r="S142" s="42">
        <v>0</v>
      </c>
      <c r="T142" s="35"/>
    </row>
    <row r="143" spans="1:20" ht="12" customHeight="1">
      <c r="A143" s="25"/>
      <c r="B143" s="137"/>
      <c r="C143" s="171" t="s">
        <v>51</v>
      </c>
      <c r="D143" s="172"/>
      <c r="E143" s="172"/>
      <c r="F143" s="173"/>
      <c r="G143" s="70">
        <f>SUM(G141:G142)</f>
        <v>0</v>
      </c>
      <c r="H143" s="70">
        <f aca="true" t="shared" si="9" ref="H143:S143">SUM(H141:H142)</f>
        <v>240</v>
      </c>
      <c r="I143" s="70">
        <f t="shared" si="9"/>
        <v>0</v>
      </c>
      <c r="J143" s="70">
        <f t="shared" si="9"/>
        <v>0</v>
      </c>
      <c r="K143" s="70">
        <f t="shared" si="9"/>
        <v>0</v>
      </c>
      <c r="L143" s="70">
        <f t="shared" si="9"/>
        <v>0</v>
      </c>
      <c r="M143" s="70">
        <f t="shared" si="9"/>
        <v>0</v>
      </c>
      <c r="N143" s="70">
        <f t="shared" si="9"/>
        <v>0</v>
      </c>
      <c r="O143" s="70">
        <f t="shared" si="9"/>
        <v>240</v>
      </c>
      <c r="P143" s="70">
        <f t="shared" si="9"/>
        <v>9</v>
      </c>
      <c r="Q143" s="71">
        <f t="shared" si="9"/>
        <v>0</v>
      </c>
      <c r="R143" s="71">
        <f t="shared" si="9"/>
        <v>9</v>
      </c>
      <c r="S143" s="70">
        <f t="shared" si="9"/>
        <v>0</v>
      </c>
      <c r="T143" s="35"/>
    </row>
    <row r="144" spans="1:20" ht="12.75" customHeight="1">
      <c r="A144" s="149" t="s">
        <v>25</v>
      </c>
      <c r="B144" s="150"/>
      <c r="C144" s="150"/>
      <c r="D144" s="150"/>
      <c r="E144" s="150"/>
      <c r="F144" s="151"/>
      <c r="G144" s="56">
        <f aca="true" t="shared" si="10" ref="G144:S144">G123+G140+G143</f>
        <v>685</v>
      </c>
      <c r="H144" s="56">
        <f t="shared" si="10"/>
        <v>759</v>
      </c>
      <c r="I144" s="56">
        <f t="shared" si="10"/>
        <v>220</v>
      </c>
      <c r="J144" s="56">
        <f t="shared" si="10"/>
        <v>225</v>
      </c>
      <c r="K144" s="56">
        <f t="shared" si="10"/>
        <v>80</v>
      </c>
      <c r="L144" s="56">
        <f t="shared" si="10"/>
        <v>30</v>
      </c>
      <c r="M144" s="56">
        <f t="shared" si="10"/>
        <v>130</v>
      </c>
      <c r="N144" s="56">
        <f t="shared" si="10"/>
        <v>0</v>
      </c>
      <c r="O144" s="56">
        <f t="shared" si="10"/>
        <v>759</v>
      </c>
      <c r="P144" s="56">
        <f t="shared" si="10"/>
        <v>60</v>
      </c>
      <c r="Q144" s="56">
        <f t="shared" si="10"/>
        <v>31.099999999999994</v>
      </c>
      <c r="R144" s="56">
        <f t="shared" si="10"/>
        <v>28.900000000000006</v>
      </c>
      <c r="S144" s="56">
        <f t="shared" si="10"/>
        <v>142</v>
      </c>
      <c r="T144" s="35"/>
    </row>
    <row r="145" spans="1:20" ht="12.75">
      <c r="A145" s="146">
        <v>69</v>
      </c>
      <c r="B145" s="137" t="s">
        <v>41</v>
      </c>
      <c r="C145" s="137">
        <v>7</v>
      </c>
      <c r="D145" s="90" t="s">
        <v>251</v>
      </c>
      <c r="E145" s="143" t="s">
        <v>106</v>
      </c>
      <c r="F145" s="43" t="s">
        <v>84</v>
      </c>
      <c r="G145" s="121">
        <v>35</v>
      </c>
      <c r="H145" s="49">
        <v>10</v>
      </c>
      <c r="I145" s="49">
        <v>15</v>
      </c>
      <c r="J145" s="49"/>
      <c r="K145" s="49"/>
      <c r="L145" s="49"/>
      <c r="M145" s="49"/>
      <c r="N145" s="49"/>
      <c r="O145" s="49">
        <v>10</v>
      </c>
      <c r="P145" s="49">
        <v>1</v>
      </c>
      <c r="Q145" s="45">
        <v>0.7</v>
      </c>
      <c r="R145" s="45">
        <v>0.3</v>
      </c>
      <c r="S145" s="46">
        <v>5</v>
      </c>
      <c r="T145" s="35"/>
    </row>
    <row r="146" spans="1:20" ht="12.75">
      <c r="A146" s="146"/>
      <c r="B146" s="137"/>
      <c r="C146" s="137"/>
      <c r="D146" s="90" t="s">
        <v>252</v>
      </c>
      <c r="E146" s="143"/>
      <c r="F146" s="43" t="s">
        <v>50</v>
      </c>
      <c r="G146" s="122"/>
      <c r="H146" s="49">
        <v>7</v>
      </c>
      <c r="I146" s="49"/>
      <c r="J146" s="49">
        <v>10</v>
      </c>
      <c r="K146" s="49"/>
      <c r="L146" s="49"/>
      <c r="M146" s="49">
        <v>10</v>
      </c>
      <c r="N146" s="49"/>
      <c r="O146" s="49">
        <v>7</v>
      </c>
      <c r="P146" s="49">
        <v>1</v>
      </c>
      <c r="Q146" s="45">
        <v>0.8</v>
      </c>
      <c r="R146" s="45">
        <v>0.2</v>
      </c>
      <c r="S146" s="46">
        <v>3</v>
      </c>
      <c r="T146" s="35"/>
    </row>
    <row r="147" spans="1:20" ht="12.75">
      <c r="A147" s="116">
        <v>70</v>
      </c>
      <c r="B147" s="137"/>
      <c r="C147" s="175">
        <v>7</v>
      </c>
      <c r="D147" s="90" t="s">
        <v>253</v>
      </c>
      <c r="E147" s="203" t="s">
        <v>108</v>
      </c>
      <c r="F147" s="43" t="s">
        <v>84</v>
      </c>
      <c r="G147" s="121">
        <v>35</v>
      </c>
      <c r="H147" s="49">
        <v>10</v>
      </c>
      <c r="I147" s="49">
        <v>15</v>
      </c>
      <c r="J147" s="49"/>
      <c r="K147" s="49"/>
      <c r="L147" s="49"/>
      <c r="M147" s="49"/>
      <c r="N147" s="49"/>
      <c r="O147" s="49">
        <v>10</v>
      </c>
      <c r="P147" s="49">
        <v>1</v>
      </c>
      <c r="Q147" s="45">
        <v>0.7</v>
      </c>
      <c r="R147" s="45">
        <v>0.3</v>
      </c>
      <c r="S147" s="46">
        <v>5</v>
      </c>
      <c r="T147" s="35"/>
    </row>
    <row r="148" spans="1:20" ht="12" customHeight="1">
      <c r="A148" s="117"/>
      <c r="B148" s="137"/>
      <c r="C148" s="176"/>
      <c r="D148" s="90" t="s">
        <v>254</v>
      </c>
      <c r="E148" s="204"/>
      <c r="F148" s="49" t="s">
        <v>50</v>
      </c>
      <c r="G148" s="122"/>
      <c r="H148" s="49">
        <v>7</v>
      </c>
      <c r="I148" s="49"/>
      <c r="J148" s="49">
        <v>10</v>
      </c>
      <c r="K148" s="49"/>
      <c r="L148" s="49"/>
      <c r="M148" s="49">
        <v>10</v>
      </c>
      <c r="N148" s="49"/>
      <c r="O148" s="49">
        <v>7</v>
      </c>
      <c r="P148" s="49">
        <v>1</v>
      </c>
      <c r="Q148" s="45">
        <v>0.8</v>
      </c>
      <c r="R148" s="45">
        <v>0.2</v>
      </c>
      <c r="S148" s="46">
        <v>3</v>
      </c>
      <c r="T148" s="35"/>
    </row>
    <row r="149" spans="1:20" ht="12" customHeight="1">
      <c r="A149" s="116">
        <v>71</v>
      </c>
      <c r="B149" s="137"/>
      <c r="C149" s="175">
        <v>7</v>
      </c>
      <c r="D149" s="90" t="s">
        <v>255</v>
      </c>
      <c r="E149" s="186" t="s">
        <v>101</v>
      </c>
      <c r="F149" s="49" t="s">
        <v>37</v>
      </c>
      <c r="G149" s="121">
        <v>35</v>
      </c>
      <c r="H149" s="49">
        <v>10</v>
      </c>
      <c r="I149" s="49">
        <v>15</v>
      </c>
      <c r="J149" s="49"/>
      <c r="K149" s="49"/>
      <c r="L149" s="49"/>
      <c r="M149" s="49"/>
      <c r="N149" s="49"/>
      <c r="O149" s="49">
        <v>10</v>
      </c>
      <c r="P149" s="49">
        <v>1</v>
      </c>
      <c r="Q149" s="45">
        <v>0.7</v>
      </c>
      <c r="R149" s="45">
        <v>0.3</v>
      </c>
      <c r="S149" s="46">
        <v>5</v>
      </c>
      <c r="T149" s="35"/>
    </row>
    <row r="150" spans="1:20" ht="12" customHeight="1">
      <c r="A150" s="117"/>
      <c r="B150" s="137"/>
      <c r="C150" s="176"/>
      <c r="D150" s="90" t="s">
        <v>256</v>
      </c>
      <c r="E150" s="187"/>
      <c r="F150" s="49" t="s">
        <v>50</v>
      </c>
      <c r="G150" s="122"/>
      <c r="H150" s="49">
        <v>7</v>
      </c>
      <c r="I150" s="49"/>
      <c r="J150" s="49">
        <v>10</v>
      </c>
      <c r="K150" s="49"/>
      <c r="L150" s="49"/>
      <c r="M150" s="49">
        <v>10</v>
      </c>
      <c r="N150" s="49"/>
      <c r="O150" s="49">
        <v>7</v>
      </c>
      <c r="P150" s="49">
        <v>1</v>
      </c>
      <c r="Q150" s="45">
        <v>0.8</v>
      </c>
      <c r="R150" s="45">
        <v>0.2</v>
      </c>
      <c r="S150" s="46">
        <v>3</v>
      </c>
      <c r="T150" s="35"/>
    </row>
    <row r="151" spans="1:20" ht="27.75" customHeight="1">
      <c r="A151" s="43">
        <v>72</v>
      </c>
      <c r="B151" s="137"/>
      <c r="C151" s="24">
        <v>7</v>
      </c>
      <c r="D151" s="90" t="s">
        <v>257</v>
      </c>
      <c r="E151" s="63" t="s">
        <v>65</v>
      </c>
      <c r="F151" s="49" t="s">
        <v>37</v>
      </c>
      <c r="G151" s="43">
        <v>20</v>
      </c>
      <c r="H151" s="49">
        <v>7</v>
      </c>
      <c r="I151" s="49"/>
      <c r="J151" s="49">
        <v>20</v>
      </c>
      <c r="K151" s="49"/>
      <c r="L151" s="49"/>
      <c r="M151" s="49"/>
      <c r="N151" s="49"/>
      <c r="O151" s="49">
        <v>7</v>
      </c>
      <c r="P151" s="49">
        <v>1</v>
      </c>
      <c r="Q151" s="45">
        <v>0.8</v>
      </c>
      <c r="R151" s="45">
        <v>0.2</v>
      </c>
      <c r="S151" s="46">
        <v>3</v>
      </c>
      <c r="T151" s="35"/>
    </row>
    <row r="152" spans="1:20" ht="42" customHeight="1">
      <c r="A152" s="43">
        <v>73</v>
      </c>
      <c r="B152" s="137"/>
      <c r="C152" s="24">
        <v>7</v>
      </c>
      <c r="D152" s="90" t="s">
        <v>258</v>
      </c>
      <c r="E152" s="72" t="s">
        <v>127</v>
      </c>
      <c r="F152" s="43" t="s">
        <v>37</v>
      </c>
      <c r="G152" s="65">
        <v>20</v>
      </c>
      <c r="H152" s="49">
        <v>25</v>
      </c>
      <c r="I152" s="49"/>
      <c r="J152" s="49"/>
      <c r="K152" s="49">
        <v>20</v>
      </c>
      <c r="L152" s="49"/>
      <c r="M152" s="49"/>
      <c r="N152" s="49"/>
      <c r="O152" s="49">
        <v>25</v>
      </c>
      <c r="P152" s="49">
        <v>2</v>
      </c>
      <c r="Q152" s="45">
        <v>1</v>
      </c>
      <c r="R152" s="45">
        <v>1</v>
      </c>
      <c r="S152" s="46">
        <v>5</v>
      </c>
      <c r="T152" s="35"/>
    </row>
    <row r="153" spans="1:20" ht="56.25" customHeight="1">
      <c r="A153" s="43">
        <v>74</v>
      </c>
      <c r="B153" s="137"/>
      <c r="C153" s="24">
        <v>7</v>
      </c>
      <c r="D153" s="90" t="s">
        <v>259</v>
      </c>
      <c r="E153" s="80" t="s">
        <v>133</v>
      </c>
      <c r="F153" s="43" t="s">
        <v>37</v>
      </c>
      <c r="G153" s="65">
        <v>20</v>
      </c>
      <c r="H153" s="49">
        <v>25</v>
      </c>
      <c r="I153" s="49"/>
      <c r="J153" s="49">
        <v>20</v>
      </c>
      <c r="K153" s="49"/>
      <c r="L153" s="49"/>
      <c r="M153" s="49"/>
      <c r="N153" s="49"/>
      <c r="O153" s="49">
        <v>25</v>
      </c>
      <c r="P153" s="49">
        <v>2</v>
      </c>
      <c r="Q153" s="45">
        <v>1</v>
      </c>
      <c r="R153" s="45">
        <v>1</v>
      </c>
      <c r="S153" s="46">
        <v>5</v>
      </c>
      <c r="T153" s="35"/>
    </row>
    <row r="154" spans="1:20" ht="12.75" customHeight="1">
      <c r="A154" s="43">
        <v>75</v>
      </c>
      <c r="B154" s="146"/>
      <c r="C154" s="24">
        <v>7</v>
      </c>
      <c r="D154" s="90" t="s">
        <v>260</v>
      </c>
      <c r="E154" s="63" t="s">
        <v>43</v>
      </c>
      <c r="F154" s="49" t="s">
        <v>50</v>
      </c>
      <c r="G154" s="43">
        <v>40</v>
      </c>
      <c r="H154" s="49">
        <v>10</v>
      </c>
      <c r="I154" s="49"/>
      <c r="J154" s="49">
        <v>40</v>
      </c>
      <c r="K154" s="49"/>
      <c r="L154" s="49"/>
      <c r="M154" s="49"/>
      <c r="N154" s="49"/>
      <c r="O154" s="49">
        <v>10</v>
      </c>
      <c r="P154" s="49">
        <v>2</v>
      </c>
      <c r="Q154" s="45">
        <v>1.6</v>
      </c>
      <c r="R154" s="45">
        <v>0.4</v>
      </c>
      <c r="S154" s="46">
        <v>0</v>
      </c>
      <c r="T154" s="35"/>
    </row>
    <row r="155" spans="1:20" ht="12.75">
      <c r="A155" s="43">
        <v>76</v>
      </c>
      <c r="B155" s="146"/>
      <c r="C155" s="24">
        <v>7</v>
      </c>
      <c r="D155" s="90" t="s">
        <v>261</v>
      </c>
      <c r="E155" s="63" t="s">
        <v>40</v>
      </c>
      <c r="F155" s="43" t="s">
        <v>50</v>
      </c>
      <c r="G155" s="43">
        <v>30</v>
      </c>
      <c r="H155" s="49">
        <v>20</v>
      </c>
      <c r="I155" s="49"/>
      <c r="J155" s="49"/>
      <c r="K155" s="49"/>
      <c r="L155" s="49">
        <v>30</v>
      </c>
      <c r="M155" s="49"/>
      <c r="N155" s="49"/>
      <c r="O155" s="49">
        <v>20</v>
      </c>
      <c r="P155" s="49">
        <v>2</v>
      </c>
      <c r="Q155" s="45">
        <v>1.2</v>
      </c>
      <c r="R155" s="45">
        <v>0.8</v>
      </c>
      <c r="S155" s="46">
        <v>0</v>
      </c>
      <c r="T155" s="35"/>
    </row>
    <row r="156" spans="1:21" ht="25.5">
      <c r="A156" s="43">
        <v>77</v>
      </c>
      <c r="B156" s="146"/>
      <c r="C156" s="24">
        <v>7</v>
      </c>
      <c r="D156" s="93" t="s">
        <v>265</v>
      </c>
      <c r="E156" s="63" t="s">
        <v>71</v>
      </c>
      <c r="F156" s="49"/>
      <c r="G156" s="43"/>
      <c r="H156" s="49">
        <v>375</v>
      </c>
      <c r="I156" s="49"/>
      <c r="J156" s="49"/>
      <c r="K156" s="49"/>
      <c r="L156" s="49"/>
      <c r="M156" s="49"/>
      <c r="N156" s="49"/>
      <c r="O156" s="49">
        <v>375</v>
      </c>
      <c r="P156" s="49">
        <v>15</v>
      </c>
      <c r="Q156" s="45">
        <v>0</v>
      </c>
      <c r="R156" s="45">
        <v>15</v>
      </c>
      <c r="S156" s="46">
        <v>0</v>
      </c>
      <c r="T156" s="35"/>
      <c r="U156" s="10"/>
    </row>
    <row r="157" spans="1:20" ht="12.75">
      <c r="A157" s="149" t="s">
        <v>42</v>
      </c>
      <c r="B157" s="150"/>
      <c r="C157" s="150"/>
      <c r="D157" s="150"/>
      <c r="E157" s="150"/>
      <c r="F157" s="151"/>
      <c r="G157" s="56">
        <f>SUM(G145:G156)</f>
        <v>235</v>
      </c>
      <c r="H157" s="56">
        <f aca="true" t="shared" si="11" ref="H157:S157">SUM(H145:H156)</f>
        <v>513</v>
      </c>
      <c r="I157" s="56">
        <f t="shared" si="11"/>
        <v>45</v>
      </c>
      <c r="J157" s="56">
        <f t="shared" si="11"/>
        <v>110</v>
      </c>
      <c r="K157" s="56">
        <f t="shared" si="11"/>
        <v>20</v>
      </c>
      <c r="L157" s="56">
        <f t="shared" si="11"/>
        <v>30</v>
      </c>
      <c r="M157" s="56">
        <f t="shared" si="11"/>
        <v>30</v>
      </c>
      <c r="N157" s="56">
        <f t="shared" si="11"/>
        <v>0</v>
      </c>
      <c r="O157" s="56">
        <f t="shared" si="11"/>
        <v>513</v>
      </c>
      <c r="P157" s="56">
        <f t="shared" si="11"/>
        <v>30</v>
      </c>
      <c r="Q157" s="57">
        <f t="shared" si="11"/>
        <v>10.1</v>
      </c>
      <c r="R157" s="57">
        <f t="shared" si="11"/>
        <v>19.9</v>
      </c>
      <c r="S157" s="56">
        <f t="shared" si="11"/>
        <v>37</v>
      </c>
      <c r="T157" s="35"/>
    </row>
    <row r="158" spans="1:20" ht="12.75">
      <c r="A158" s="181" t="s">
        <v>14</v>
      </c>
      <c r="B158" s="182"/>
      <c r="C158" s="182"/>
      <c r="D158" s="182"/>
      <c r="E158" s="182"/>
      <c r="F158" s="183"/>
      <c r="G158" s="73">
        <f aca="true" t="shared" si="12" ref="G158:S158">G157+G144+G104+G66</f>
        <v>2410</v>
      </c>
      <c r="H158" s="73">
        <f t="shared" si="12"/>
        <v>2638</v>
      </c>
      <c r="I158" s="73">
        <f t="shared" si="12"/>
        <v>835</v>
      </c>
      <c r="J158" s="73">
        <f t="shared" si="12"/>
        <v>935</v>
      </c>
      <c r="K158" s="73">
        <f t="shared" si="12"/>
        <v>120</v>
      </c>
      <c r="L158" s="73">
        <f t="shared" si="12"/>
        <v>60</v>
      </c>
      <c r="M158" s="73">
        <f t="shared" si="12"/>
        <v>420</v>
      </c>
      <c r="N158" s="73">
        <f t="shared" si="12"/>
        <v>40</v>
      </c>
      <c r="O158" s="73">
        <f t="shared" si="12"/>
        <v>2638</v>
      </c>
      <c r="P158" s="73">
        <f t="shared" si="12"/>
        <v>210</v>
      </c>
      <c r="Q158" s="73">
        <f t="shared" si="12"/>
        <v>108.69999999999999</v>
      </c>
      <c r="R158" s="73">
        <f t="shared" si="12"/>
        <v>101.30000000000001</v>
      </c>
      <c r="S158" s="73">
        <f t="shared" si="12"/>
        <v>486</v>
      </c>
      <c r="T158" s="34"/>
    </row>
    <row r="159" spans="1:18" ht="12.75">
      <c r="A159" s="8"/>
      <c r="B159" s="8"/>
      <c r="C159" s="8"/>
      <c r="D159" s="8"/>
      <c r="E159" s="8"/>
      <c r="F159" s="33"/>
      <c r="G159" s="33"/>
      <c r="H159" s="33"/>
      <c r="I159" s="33"/>
      <c r="J159" s="12"/>
      <c r="K159" s="12"/>
      <c r="L159" s="12"/>
      <c r="M159" s="12"/>
      <c r="N159" s="12"/>
      <c r="O159" s="12"/>
      <c r="P159" s="10"/>
      <c r="Q159" s="10"/>
      <c r="R159" s="10"/>
    </row>
    <row r="160" spans="1:19" ht="12.75">
      <c r="A160" s="13" t="s">
        <v>263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0"/>
    </row>
    <row r="161" spans="1:19" ht="12.75">
      <c r="A161" s="1" t="s">
        <v>114</v>
      </c>
      <c r="B161" s="76"/>
      <c r="C161" s="75"/>
      <c r="D161" s="75"/>
      <c r="E161" s="75"/>
      <c r="F161" s="1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2.75">
      <c r="A162" s="75" t="s">
        <v>115</v>
      </c>
      <c r="B162" s="7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1:19" ht="12.75" customHeight="1">
      <c r="A163" s="207" t="s">
        <v>116</v>
      </c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1:19" ht="12.75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1:19" ht="12.75">
      <c r="A165" s="1" t="s">
        <v>277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</row>
    <row r="166" spans="1:18" ht="12.75">
      <c r="A166" s="8"/>
      <c r="B166" s="8"/>
      <c r="C166" s="8"/>
      <c r="D166" s="8"/>
      <c r="E166" s="8"/>
      <c r="F166" s="28"/>
      <c r="G166" s="12"/>
      <c r="H166" s="12"/>
      <c r="I166" s="12"/>
      <c r="J166" s="12"/>
      <c r="K166" s="12"/>
      <c r="L166" s="12"/>
      <c r="M166" s="12"/>
      <c r="N166" s="12"/>
      <c r="O166" s="12"/>
      <c r="P166" s="10"/>
      <c r="Q166" s="10"/>
      <c r="R166" s="10"/>
    </row>
    <row r="167" spans="1:18" ht="12.75">
      <c r="A167" s="10"/>
      <c r="B167" s="10"/>
      <c r="C167" s="10"/>
      <c r="D167" s="10"/>
      <c r="E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206" t="s">
        <v>62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</row>
    <row r="169" spans="1:18" ht="12.75">
      <c r="A169" s="10"/>
      <c r="B169" s="10"/>
      <c r="C169" s="10"/>
      <c r="D169" s="10"/>
      <c r="E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2.75">
      <c r="A170" s="133" t="s">
        <v>77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</row>
    <row r="171" spans="1:18" ht="12.75">
      <c r="A171" s="167" t="s">
        <v>7</v>
      </c>
      <c r="B171" s="174" t="s">
        <v>11</v>
      </c>
      <c r="C171" s="174" t="s">
        <v>18</v>
      </c>
      <c r="D171" s="170" t="s">
        <v>16</v>
      </c>
      <c r="E171" s="164" t="s">
        <v>17</v>
      </c>
      <c r="F171" s="136" t="s">
        <v>1</v>
      </c>
      <c r="G171" s="164" t="s">
        <v>2</v>
      </c>
      <c r="H171" s="164"/>
      <c r="I171" s="164"/>
      <c r="J171" s="164"/>
      <c r="K171" s="164"/>
      <c r="L171" s="164"/>
      <c r="M171" s="164"/>
      <c r="N171" s="164"/>
      <c r="O171" s="164"/>
      <c r="P171" s="164" t="s">
        <v>0</v>
      </c>
      <c r="Q171" s="164"/>
      <c r="R171" s="164"/>
    </row>
    <row r="172" spans="1:18" ht="30.75" customHeight="1">
      <c r="A172" s="167"/>
      <c r="B172" s="174"/>
      <c r="C172" s="174"/>
      <c r="D172" s="170"/>
      <c r="E172" s="164"/>
      <c r="F172" s="136"/>
      <c r="G172" s="135" t="s">
        <v>3</v>
      </c>
      <c r="H172" s="135"/>
      <c r="I172" s="164" t="s">
        <v>4</v>
      </c>
      <c r="J172" s="164"/>
      <c r="K172" s="164"/>
      <c r="L172" s="164"/>
      <c r="M172" s="164"/>
      <c r="N172" s="164"/>
      <c r="O172" s="164"/>
      <c r="P172" s="135" t="s">
        <v>3</v>
      </c>
      <c r="Q172" s="164" t="s">
        <v>4</v>
      </c>
      <c r="R172" s="164"/>
    </row>
    <row r="173" spans="1:18" ht="36.75" customHeight="1">
      <c r="A173" s="167"/>
      <c r="B173" s="174"/>
      <c r="C173" s="174"/>
      <c r="D173" s="170"/>
      <c r="E173" s="164"/>
      <c r="F173" s="136"/>
      <c r="G173" s="21" t="s">
        <v>267</v>
      </c>
      <c r="H173" s="22" t="s">
        <v>10</v>
      </c>
      <c r="I173" s="23" t="s">
        <v>5</v>
      </c>
      <c r="J173" s="23" t="s">
        <v>6</v>
      </c>
      <c r="K173" s="23" t="s">
        <v>47</v>
      </c>
      <c r="L173" s="23" t="s">
        <v>48</v>
      </c>
      <c r="M173" s="23" t="s">
        <v>69</v>
      </c>
      <c r="N173" s="23" t="s">
        <v>15</v>
      </c>
      <c r="O173" s="20" t="s">
        <v>10</v>
      </c>
      <c r="P173" s="135"/>
      <c r="Q173" s="19" t="s">
        <v>9</v>
      </c>
      <c r="R173" s="20" t="s">
        <v>10</v>
      </c>
    </row>
    <row r="174" spans="1:18" ht="25.5">
      <c r="A174" s="43">
        <v>1</v>
      </c>
      <c r="B174" s="118" t="s">
        <v>111</v>
      </c>
      <c r="C174" s="29">
        <v>1</v>
      </c>
      <c r="D174" s="90" t="s">
        <v>160</v>
      </c>
      <c r="E174" s="168" t="s">
        <v>278</v>
      </c>
      <c r="F174" s="79" t="s">
        <v>37</v>
      </c>
      <c r="G174" s="43">
        <v>30</v>
      </c>
      <c r="H174" s="49">
        <v>15</v>
      </c>
      <c r="I174" s="49">
        <v>30</v>
      </c>
      <c r="J174" s="49"/>
      <c r="K174" s="49"/>
      <c r="L174" s="49"/>
      <c r="M174" s="49"/>
      <c r="N174" s="49"/>
      <c r="O174" s="49">
        <v>15</v>
      </c>
      <c r="P174" s="44">
        <v>2</v>
      </c>
      <c r="Q174" s="45">
        <v>1.4</v>
      </c>
      <c r="R174" s="45">
        <v>0.6</v>
      </c>
    </row>
    <row r="175" spans="1:18" ht="25.5">
      <c r="A175" s="43">
        <v>2</v>
      </c>
      <c r="B175" s="119"/>
      <c r="C175" s="29">
        <v>2</v>
      </c>
      <c r="D175" s="90" t="s">
        <v>178</v>
      </c>
      <c r="E175" s="169"/>
      <c r="F175" s="79" t="s">
        <v>37</v>
      </c>
      <c r="G175" s="43">
        <v>30</v>
      </c>
      <c r="H175" s="49">
        <v>15</v>
      </c>
      <c r="I175" s="49">
        <v>30</v>
      </c>
      <c r="J175" s="49"/>
      <c r="K175" s="49"/>
      <c r="L175" s="49"/>
      <c r="M175" s="49"/>
      <c r="N175" s="49"/>
      <c r="O175" s="49">
        <v>15</v>
      </c>
      <c r="P175" s="44">
        <v>2</v>
      </c>
      <c r="Q175" s="45">
        <v>1.4</v>
      </c>
      <c r="R175" s="45">
        <v>0.6</v>
      </c>
    </row>
    <row r="176" spans="1:18" ht="25.5">
      <c r="A176" s="47">
        <v>3</v>
      </c>
      <c r="B176" s="119"/>
      <c r="C176" s="129">
        <v>1</v>
      </c>
      <c r="D176" s="90" t="s">
        <v>197</v>
      </c>
      <c r="E176" s="165" t="s">
        <v>145</v>
      </c>
      <c r="F176" s="44" t="s">
        <v>37</v>
      </c>
      <c r="G176" s="116">
        <v>35</v>
      </c>
      <c r="H176" s="49">
        <v>10</v>
      </c>
      <c r="I176" s="49">
        <v>15</v>
      </c>
      <c r="J176" s="49"/>
      <c r="K176" s="49"/>
      <c r="L176" s="49"/>
      <c r="M176" s="49"/>
      <c r="N176" s="49"/>
      <c r="O176" s="49">
        <v>10</v>
      </c>
      <c r="P176" s="49">
        <v>1</v>
      </c>
      <c r="Q176" s="45">
        <v>0.6</v>
      </c>
      <c r="R176" s="45">
        <v>0.4</v>
      </c>
    </row>
    <row r="177" spans="1:19" ht="25.5">
      <c r="A177" s="43">
        <v>4</v>
      </c>
      <c r="B177" s="119"/>
      <c r="C177" s="130"/>
      <c r="D177" s="90" t="s">
        <v>161</v>
      </c>
      <c r="E177" s="166"/>
      <c r="F177" s="44" t="s">
        <v>50</v>
      </c>
      <c r="G177" s="117"/>
      <c r="H177" s="49">
        <v>25</v>
      </c>
      <c r="I177" s="49"/>
      <c r="J177" s="49">
        <v>10</v>
      </c>
      <c r="K177" s="49"/>
      <c r="L177" s="49"/>
      <c r="M177" s="49">
        <v>10</v>
      </c>
      <c r="N177" s="49"/>
      <c r="O177" s="49">
        <v>25</v>
      </c>
      <c r="P177" s="49">
        <v>2</v>
      </c>
      <c r="Q177" s="45">
        <v>1</v>
      </c>
      <c r="R177" s="45">
        <v>1</v>
      </c>
      <c r="S177" s="10"/>
    </row>
    <row r="178" spans="1:19" ht="25.5">
      <c r="A178" s="43">
        <v>5</v>
      </c>
      <c r="B178" s="119"/>
      <c r="C178" s="129">
        <v>1</v>
      </c>
      <c r="D178" s="90" t="s">
        <v>196</v>
      </c>
      <c r="E178" s="112" t="s">
        <v>118</v>
      </c>
      <c r="F178" s="44" t="s">
        <v>37</v>
      </c>
      <c r="G178" s="127">
        <v>35</v>
      </c>
      <c r="H178" s="49">
        <v>10</v>
      </c>
      <c r="I178" s="49">
        <v>15</v>
      </c>
      <c r="J178" s="49"/>
      <c r="K178" s="49"/>
      <c r="L178" s="49"/>
      <c r="M178" s="49"/>
      <c r="N178" s="49"/>
      <c r="O178" s="49">
        <v>10</v>
      </c>
      <c r="P178" s="49">
        <v>1</v>
      </c>
      <c r="Q178" s="45">
        <v>0.6</v>
      </c>
      <c r="R178" s="45">
        <v>0.4</v>
      </c>
      <c r="S178" s="10"/>
    </row>
    <row r="179" spans="1:19" ht="25.5">
      <c r="A179" s="43">
        <v>6</v>
      </c>
      <c r="B179" s="119"/>
      <c r="C179" s="130"/>
      <c r="D179" s="90" t="s">
        <v>162</v>
      </c>
      <c r="E179" s="113"/>
      <c r="F179" s="44" t="s">
        <v>50</v>
      </c>
      <c r="G179" s="128"/>
      <c r="H179" s="49">
        <v>25</v>
      </c>
      <c r="I179" s="49"/>
      <c r="J179" s="49">
        <v>10</v>
      </c>
      <c r="K179" s="49"/>
      <c r="L179" s="49"/>
      <c r="M179" s="49">
        <v>10</v>
      </c>
      <c r="N179" s="49"/>
      <c r="O179" s="49">
        <v>25</v>
      </c>
      <c r="P179" s="49">
        <v>2</v>
      </c>
      <c r="Q179" s="45">
        <v>1</v>
      </c>
      <c r="R179" s="45">
        <v>1</v>
      </c>
      <c r="S179" s="10"/>
    </row>
    <row r="180" spans="1:19" ht="25.5">
      <c r="A180" s="43">
        <v>7</v>
      </c>
      <c r="B180" s="119"/>
      <c r="C180" s="129">
        <v>1</v>
      </c>
      <c r="D180" s="90" t="s">
        <v>195</v>
      </c>
      <c r="E180" s="112" t="s">
        <v>119</v>
      </c>
      <c r="F180" s="44" t="s">
        <v>37</v>
      </c>
      <c r="G180" s="127">
        <v>35</v>
      </c>
      <c r="H180" s="49">
        <v>10</v>
      </c>
      <c r="I180" s="49">
        <v>15</v>
      </c>
      <c r="J180" s="49"/>
      <c r="K180" s="49"/>
      <c r="L180" s="49"/>
      <c r="M180" s="49"/>
      <c r="N180" s="49"/>
      <c r="O180" s="49">
        <v>10</v>
      </c>
      <c r="P180" s="49">
        <v>1</v>
      </c>
      <c r="Q180" s="45">
        <v>0.6</v>
      </c>
      <c r="R180" s="45">
        <v>0.4</v>
      </c>
      <c r="S180" s="10"/>
    </row>
    <row r="181" spans="1:19" ht="25.5">
      <c r="A181" s="43">
        <v>8</v>
      </c>
      <c r="B181" s="119"/>
      <c r="C181" s="130"/>
      <c r="D181" s="90" t="s">
        <v>163</v>
      </c>
      <c r="E181" s="113"/>
      <c r="F181" s="44" t="s">
        <v>50</v>
      </c>
      <c r="G181" s="128"/>
      <c r="H181" s="49">
        <v>25</v>
      </c>
      <c r="I181" s="49"/>
      <c r="J181" s="49">
        <v>10</v>
      </c>
      <c r="K181" s="49"/>
      <c r="L181" s="49"/>
      <c r="M181" s="49">
        <v>10</v>
      </c>
      <c r="N181" s="49"/>
      <c r="O181" s="49">
        <v>25</v>
      </c>
      <c r="P181" s="49">
        <v>2</v>
      </c>
      <c r="Q181" s="45">
        <v>1</v>
      </c>
      <c r="R181" s="45">
        <v>1</v>
      </c>
      <c r="S181" s="10"/>
    </row>
    <row r="182" spans="1:19" ht="25.5">
      <c r="A182" s="43">
        <v>9</v>
      </c>
      <c r="B182" s="119"/>
      <c r="C182" s="129">
        <v>2</v>
      </c>
      <c r="D182" s="90" t="s">
        <v>194</v>
      </c>
      <c r="E182" s="165" t="s">
        <v>120</v>
      </c>
      <c r="F182" s="44" t="s">
        <v>37</v>
      </c>
      <c r="G182" s="116">
        <v>35</v>
      </c>
      <c r="H182" s="49">
        <v>5</v>
      </c>
      <c r="I182" s="49">
        <v>15</v>
      </c>
      <c r="J182" s="49"/>
      <c r="K182" s="49"/>
      <c r="L182" s="49"/>
      <c r="M182" s="49"/>
      <c r="N182" s="49"/>
      <c r="O182" s="49">
        <v>5</v>
      </c>
      <c r="P182" s="49">
        <v>1</v>
      </c>
      <c r="Q182" s="81">
        <v>0.8</v>
      </c>
      <c r="R182" s="45">
        <v>0.2</v>
      </c>
      <c r="S182" s="10"/>
    </row>
    <row r="183" spans="1:19" ht="25.5">
      <c r="A183" s="43">
        <v>10</v>
      </c>
      <c r="B183" s="119"/>
      <c r="C183" s="130"/>
      <c r="D183" s="90" t="s">
        <v>179</v>
      </c>
      <c r="E183" s="196"/>
      <c r="F183" s="44" t="s">
        <v>50</v>
      </c>
      <c r="G183" s="117"/>
      <c r="H183" s="49">
        <v>25</v>
      </c>
      <c r="I183" s="49"/>
      <c r="J183" s="49">
        <v>20</v>
      </c>
      <c r="K183" s="49"/>
      <c r="L183" s="49"/>
      <c r="M183" s="49"/>
      <c r="N183" s="49"/>
      <c r="O183" s="49">
        <v>25</v>
      </c>
      <c r="P183" s="49">
        <v>2</v>
      </c>
      <c r="Q183" s="81">
        <v>1</v>
      </c>
      <c r="R183" s="45">
        <v>1</v>
      </c>
      <c r="S183" s="10"/>
    </row>
    <row r="184" spans="1:19" ht="25.5">
      <c r="A184" s="43">
        <v>11</v>
      </c>
      <c r="B184" s="119"/>
      <c r="C184" s="129">
        <v>2</v>
      </c>
      <c r="D184" s="90" t="s">
        <v>193</v>
      </c>
      <c r="E184" s="112" t="s">
        <v>143</v>
      </c>
      <c r="F184" s="44" t="s">
        <v>37</v>
      </c>
      <c r="G184" s="116">
        <v>35</v>
      </c>
      <c r="H184" s="49">
        <v>5</v>
      </c>
      <c r="I184" s="49">
        <v>15</v>
      </c>
      <c r="J184" s="49"/>
      <c r="K184" s="49"/>
      <c r="L184" s="49"/>
      <c r="M184" s="49"/>
      <c r="N184" s="49"/>
      <c r="O184" s="49">
        <v>5</v>
      </c>
      <c r="P184" s="49">
        <v>1</v>
      </c>
      <c r="Q184" s="81">
        <v>0.8</v>
      </c>
      <c r="R184" s="45">
        <v>0.2</v>
      </c>
      <c r="S184" s="10"/>
    </row>
    <row r="185" spans="1:19" ht="25.5">
      <c r="A185" s="43">
        <v>12</v>
      </c>
      <c r="B185" s="119"/>
      <c r="C185" s="130"/>
      <c r="D185" s="90" t="s">
        <v>180</v>
      </c>
      <c r="E185" s="113"/>
      <c r="F185" s="44" t="s">
        <v>50</v>
      </c>
      <c r="G185" s="117"/>
      <c r="H185" s="49">
        <v>25</v>
      </c>
      <c r="I185" s="49"/>
      <c r="J185" s="49">
        <v>20</v>
      </c>
      <c r="K185" s="49"/>
      <c r="L185" s="49"/>
      <c r="M185" s="49"/>
      <c r="N185" s="49"/>
      <c r="O185" s="49">
        <v>25</v>
      </c>
      <c r="P185" s="49">
        <v>2</v>
      </c>
      <c r="Q185" s="81">
        <v>1</v>
      </c>
      <c r="R185" s="45">
        <v>1</v>
      </c>
      <c r="S185" s="10"/>
    </row>
    <row r="186" spans="1:19" ht="38.25">
      <c r="A186" s="47">
        <v>13</v>
      </c>
      <c r="B186" s="120"/>
      <c r="C186" s="37">
        <v>2</v>
      </c>
      <c r="D186" s="90" t="s">
        <v>181</v>
      </c>
      <c r="E186" s="59" t="s">
        <v>144</v>
      </c>
      <c r="F186" s="44" t="s">
        <v>37</v>
      </c>
      <c r="G186" s="43">
        <v>25</v>
      </c>
      <c r="H186" s="49">
        <v>20</v>
      </c>
      <c r="I186" s="49"/>
      <c r="J186" s="49"/>
      <c r="K186" s="49">
        <v>25</v>
      </c>
      <c r="L186" s="49"/>
      <c r="M186" s="49"/>
      <c r="N186" s="49"/>
      <c r="O186" s="49">
        <v>20</v>
      </c>
      <c r="P186" s="49">
        <v>2</v>
      </c>
      <c r="Q186" s="81">
        <v>1</v>
      </c>
      <c r="R186" s="45">
        <v>1</v>
      </c>
      <c r="S186" s="10"/>
    </row>
    <row r="187" spans="1:19" ht="42" customHeight="1">
      <c r="A187" s="47">
        <v>14</v>
      </c>
      <c r="B187" s="118" t="s">
        <v>112</v>
      </c>
      <c r="C187" s="37">
        <v>3</v>
      </c>
      <c r="D187" s="90" t="s">
        <v>192</v>
      </c>
      <c r="E187" s="87" t="s">
        <v>121</v>
      </c>
      <c r="F187" s="44" t="s">
        <v>37</v>
      </c>
      <c r="G187" s="50">
        <v>20</v>
      </c>
      <c r="H187" s="49">
        <v>25</v>
      </c>
      <c r="I187" s="49"/>
      <c r="J187" s="49">
        <v>20</v>
      </c>
      <c r="K187" s="49"/>
      <c r="L187" s="49"/>
      <c r="M187" s="49"/>
      <c r="N187" s="49"/>
      <c r="O187" s="49">
        <v>25</v>
      </c>
      <c r="P187" s="49">
        <v>2</v>
      </c>
      <c r="Q187" s="45">
        <v>1</v>
      </c>
      <c r="R187" s="45">
        <v>1</v>
      </c>
      <c r="S187" s="10"/>
    </row>
    <row r="188" spans="1:19" ht="30" customHeight="1">
      <c r="A188" s="47">
        <v>15</v>
      </c>
      <c r="B188" s="119"/>
      <c r="C188" s="129">
        <v>3</v>
      </c>
      <c r="D188" s="90" t="s">
        <v>198</v>
      </c>
      <c r="E188" s="165" t="s">
        <v>130</v>
      </c>
      <c r="F188" s="43" t="s">
        <v>37</v>
      </c>
      <c r="G188" s="114">
        <v>35</v>
      </c>
      <c r="H188" s="49">
        <v>10</v>
      </c>
      <c r="I188" s="49">
        <v>15</v>
      </c>
      <c r="J188" s="49"/>
      <c r="K188" s="49"/>
      <c r="L188" s="49"/>
      <c r="M188" s="49"/>
      <c r="N188" s="49"/>
      <c r="O188" s="49">
        <v>10</v>
      </c>
      <c r="P188" s="49">
        <v>1</v>
      </c>
      <c r="Q188" s="45">
        <v>0.7</v>
      </c>
      <c r="R188" s="45">
        <v>0.3</v>
      </c>
      <c r="S188" s="10"/>
    </row>
    <row r="189" spans="1:19" ht="29.25" customHeight="1">
      <c r="A189" s="47">
        <v>16</v>
      </c>
      <c r="B189" s="119"/>
      <c r="C189" s="130"/>
      <c r="D189" s="90" t="s">
        <v>199</v>
      </c>
      <c r="E189" s="166"/>
      <c r="F189" s="43" t="s">
        <v>50</v>
      </c>
      <c r="G189" s="115"/>
      <c r="H189" s="49">
        <v>25</v>
      </c>
      <c r="I189" s="49"/>
      <c r="J189" s="49">
        <v>10</v>
      </c>
      <c r="K189" s="49"/>
      <c r="L189" s="49"/>
      <c r="M189" s="49">
        <v>10</v>
      </c>
      <c r="N189" s="49"/>
      <c r="O189" s="49">
        <v>25</v>
      </c>
      <c r="P189" s="49">
        <v>2</v>
      </c>
      <c r="Q189" s="45">
        <v>1</v>
      </c>
      <c r="R189" s="45">
        <v>1</v>
      </c>
      <c r="S189" s="10"/>
    </row>
    <row r="190" spans="1:19" ht="25.5">
      <c r="A190" s="47">
        <v>17</v>
      </c>
      <c r="B190" s="119"/>
      <c r="C190" s="129">
        <v>3</v>
      </c>
      <c r="D190" s="90" t="s">
        <v>200</v>
      </c>
      <c r="E190" s="112" t="s">
        <v>122</v>
      </c>
      <c r="F190" s="43" t="s">
        <v>37</v>
      </c>
      <c r="G190" s="114">
        <v>40</v>
      </c>
      <c r="H190" s="49">
        <v>25</v>
      </c>
      <c r="I190" s="49">
        <v>20</v>
      </c>
      <c r="J190" s="49"/>
      <c r="K190" s="49"/>
      <c r="L190" s="49"/>
      <c r="M190" s="49"/>
      <c r="N190" s="49"/>
      <c r="O190" s="49">
        <v>25</v>
      </c>
      <c r="P190" s="49">
        <v>2</v>
      </c>
      <c r="Q190" s="45">
        <v>1</v>
      </c>
      <c r="R190" s="45">
        <v>1</v>
      </c>
      <c r="S190" s="10"/>
    </row>
    <row r="191" spans="1:19" ht="25.5">
      <c r="A191" s="47">
        <v>18</v>
      </c>
      <c r="B191" s="119"/>
      <c r="C191" s="130"/>
      <c r="D191" s="90" t="s">
        <v>201</v>
      </c>
      <c r="E191" s="113"/>
      <c r="F191" s="43" t="s">
        <v>50</v>
      </c>
      <c r="G191" s="115"/>
      <c r="H191" s="49">
        <v>25</v>
      </c>
      <c r="I191" s="49"/>
      <c r="J191" s="49">
        <v>10</v>
      </c>
      <c r="K191" s="49"/>
      <c r="L191" s="49"/>
      <c r="M191" s="49">
        <v>10</v>
      </c>
      <c r="N191" s="49"/>
      <c r="O191" s="49">
        <v>25</v>
      </c>
      <c r="P191" s="49">
        <v>2</v>
      </c>
      <c r="Q191" s="45">
        <v>1</v>
      </c>
      <c r="R191" s="45">
        <v>1</v>
      </c>
      <c r="S191" s="10"/>
    </row>
    <row r="192" spans="1:19" ht="25.5">
      <c r="A192" s="47">
        <v>19</v>
      </c>
      <c r="B192" s="119"/>
      <c r="C192" s="129">
        <v>4</v>
      </c>
      <c r="D192" s="90" t="s">
        <v>208</v>
      </c>
      <c r="E192" s="112" t="s">
        <v>123</v>
      </c>
      <c r="F192" s="44" t="s">
        <v>37</v>
      </c>
      <c r="G192" s="116">
        <v>35</v>
      </c>
      <c r="H192" s="49">
        <v>10</v>
      </c>
      <c r="I192" s="49">
        <v>15</v>
      </c>
      <c r="J192" s="49"/>
      <c r="K192" s="49"/>
      <c r="L192" s="49"/>
      <c r="M192" s="49"/>
      <c r="N192" s="49"/>
      <c r="O192" s="49">
        <v>10</v>
      </c>
      <c r="P192" s="49">
        <v>1</v>
      </c>
      <c r="Q192" s="45">
        <v>0.6</v>
      </c>
      <c r="R192" s="45">
        <v>0.4</v>
      </c>
      <c r="S192" s="10"/>
    </row>
    <row r="193" spans="1:19" ht="25.5">
      <c r="A193" s="47">
        <v>20</v>
      </c>
      <c r="B193" s="119"/>
      <c r="C193" s="130"/>
      <c r="D193" s="90" t="s">
        <v>209</v>
      </c>
      <c r="E193" s="113"/>
      <c r="F193" s="44" t="s">
        <v>50</v>
      </c>
      <c r="G193" s="117"/>
      <c r="H193" s="49">
        <v>25</v>
      </c>
      <c r="I193" s="49"/>
      <c r="J193" s="49">
        <v>10</v>
      </c>
      <c r="K193" s="49"/>
      <c r="L193" s="49"/>
      <c r="M193" s="49">
        <v>10</v>
      </c>
      <c r="N193" s="49"/>
      <c r="O193" s="49">
        <v>25</v>
      </c>
      <c r="P193" s="49">
        <v>2</v>
      </c>
      <c r="Q193" s="45">
        <v>1</v>
      </c>
      <c r="R193" s="45">
        <v>1</v>
      </c>
      <c r="S193" s="10"/>
    </row>
    <row r="194" spans="1:19" ht="25.5">
      <c r="A194" s="47">
        <v>21</v>
      </c>
      <c r="B194" s="119"/>
      <c r="C194" s="129">
        <v>4</v>
      </c>
      <c r="D194" s="90" t="s">
        <v>210</v>
      </c>
      <c r="E194" s="112" t="s">
        <v>131</v>
      </c>
      <c r="F194" s="43" t="s">
        <v>37</v>
      </c>
      <c r="G194" s="116">
        <v>35</v>
      </c>
      <c r="H194" s="49">
        <v>10</v>
      </c>
      <c r="I194" s="49">
        <v>15</v>
      </c>
      <c r="J194" s="49"/>
      <c r="K194" s="49"/>
      <c r="L194" s="49"/>
      <c r="M194" s="49"/>
      <c r="N194" s="49"/>
      <c r="O194" s="49">
        <v>10</v>
      </c>
      <c r="P194" s="49">
        <v>1</v>
      </c>
      <c r="Q194" s="45">
        <v>0.6</v>
      </c>
      <c r="R194" s="45">
        <v>0.4</v>
      </c>
      <c r="S194" s="10"/>
    </row>
    <row r="195" spans="1:19" ht="25.5">
      <c r="A195" s="47">
        <v>22</v>
      </c>
      <c r="B195" s="119"/>
      <c r="C195" s="130"/>
      <c r="D195" s="90" t="s">
        <v>211</v>
      </c>
      <c r="E195" s="113"/>
      <c r="F195" s="43" t="s">
        <v>50</v>
      </c>
      <c r="G195" s="117"/>
      <c r="H195" s="49">
        <v>25</v>
      </c>
      <c r="I195" s="49"/>
      <c r="J195" s="49">
        <v>10</v>
      </c>
      <c r="K195" s="49"/>
      <c r="L195" s="49"/>
      <c r="M195" s="49">
        <v>10</v>
      </c>
      <c r="N195" s="49"/>
      <c r="O195" s="49">
        <v>25</v>
      </c>
      <c r="P195" s="49">
        <v>2</v>
      </c>
      <c r="Q195" s="45">
        <v>1</v>
      </c>
      <c r="R195" s="45">
        <v>1</v>
      </c>
      <c r="S195" s="10"/>
    </row>
    <row r="196" spans="1:19" ht="25.5">
      <c r="A196" s="47">
        <v>23</v>
      </c>
      <c r="B196" s="119"/>
      <c r="C196" s="129">
        <v>4</v>
      </c>
      <c r="D196" s="90" t="s">
        <v>212</v>
      </c>
      <c r="E196" s="112" t="s">
        <v>132</v>
      </c>
      <c r="F196" s="43" t="s">
        <v>37</v>
      </c>
      <c r="G196" s="116">
        <v>35</v>
      </c>
      <c r="H196" s="49">
        <v>10</v>
      </c>
      <c r="I196" s="49">
        <v>15</v>
      </c>
      <c r="J196" s="49"/>
      <c r="K196" s="49"/>
      <c r="L196" s="49"/>
      <c r="M196" s="49"/>
      <c r="N196" s="49"/>
      <c r="O196" s="49">
        <v>10</v>
      </c>
      <c r="P196" s="49">
        <v>1</v>
      </c>
      <c r="Q196" s="45">
        <v>0.6</v>
      </c>
      <c r="R196" s="45">
        <v>0.4</v>
      </c>
      <c r="S196" s="10"/>
    </row>
    <row r="197" spans="1:19" ht="25.5">
      <c r="A197" s="47">
        <v>24</v>
      </c>
      <c r="B197" s="120"/>
      <c r="C197" s="130"/>
      <c r="D197" s="90" t="s">
        <v>213</v>
      </c>
      <c r="E197" s="113"/>
      <c r="F197" s="43" t="s">
        <v>50</v>
      </c>
      <c r="G197" s="117"/>
      <c r="H197" s="49">
        <v>25</v>
      </c>
      <c r="I197" s="49"/>
      <c r="J197" s="49">
        <v>10</v>
      </c>
      <c r="K197" s="49"/>
      <c r="L197" s="49"/>
      <c r="M197" s="49">
        <v>10</v>
      </c>
      <c r="N197" s="49"/>
      <c r="O197" s="49">
        <v>25</v>
      </c>
      <c r="P197" s="49">
        <v>2</v>
      </c>
      <c r="Q197" s="45">
        <v>1</v>
      </c>
      <c r="R197" s="45">
        <v>1</v>
      </c>
      <c r="S197" s="10"/>
    </row>
    <row r="198" spans="1:19" ht="25.5">
      <c r="A198" s="43">
        <v>25</v>
      </c>
      <c r="B198" s="123" t="s">
        <v>113</v>
      </c>
      <c r="C198" s="129">
        <v>5</v>
      </c>
      <c r="D198" s="90" t="s">
        <v>227</v>
      </c>
      <c r="E198" s="112" t="s">
        <v>142</v>
      </c>
      <c r="F198" s="44" t="s">
        <v>37</v>
      </c>
      <c r="G198" s="127">
        <v>40</v>
      </c>
      <c r="H198" s="49">
        <v>25</v>
      </c>
      <c r="I198" s="49">
        <v>20</v>
      </c>
      <c r="J198" s="49"/>
      <c r="K198" s="49"/>
      <c r="L198" s="49"/>
      <c r="M198" s="49"/>
      <c r="N198" s="49"/>
      <c r="O198" s="49">
        <v>25</v>
      </c>
      <c r="P198" s="49">
        <v>2</v>
      </c>
      <c r="Q198" s="45">
        <v>1</v>
      </c>
      <c r="R198" s="45">
        <v>1</v>
      </c>
      <c r="S198" s="10"/>
    </row>
    <row r="199" spans="1:19" ht="25.5">
      <c r="A199" s="43">
        <v>26</v>
      </c>
      <c r="B199" s="123"/>
      <c r="C199" s="130"/>
      <c r="D199" s="90" t="s">
        <v>228</v>
      </c>
      <c r="E199" s="113"/>
      <c r="F199" s="44" t="s">
        <v>50</v>
      </c>
      <c r="G199" s="128"/>
      <c r="H199" s="49">
        <v>25</v>
      </c>
      <c r="I199" s="49"/>
      <c r="J199" s="49">
        <v>20</v>
      </c>
      <c r="K199" s="49"/>
      <c r="L199" s="49"/>
      <c r="M199" s="49"/>
      <c r="N199" s="49"/>
      <c r="O199" s="49">
        <v>25</v>
      </c>
      <c r="P199" s="49">
        <v>2</v>
      </c>
      <c r="Q199" s="45">
        <v>1</v>
      </c>
      <c r="R199" s="45">
        <v>1</v>
      </c>
      <c r="S199" s="10"/>
    </row>
    <row r="200" spans="1:19" ht="25.5">
      <c r="A200" s="43">
        <v>27</v>
      </c>
      <c r="B200" s="123"/>
      <c r="C200" s="29">
        <v>5</v>
      </c>
      <c r="D200" s="90" t="s">
        <v>229</v>
      </c>
      <c r="E200" s="87" t="s">
        <v>126</v>
      </c>
      <c r="F200" s="44" t="s">
        <v>37</v>
      </c>
      <c r="G200" s="50">
        <v>25</v>
      </c>
      <c r="H200" s="49">
        <v>20</v>
      </c>
      <c r="I200" s="49"/>
      <c r="J200" s="49"/>
      <c r="K200" s="49">
        <v>20</v>
      </c>
      <c r="L200" s="49"/>
      <c r="M200" s="49">
        <v>5</v>
      </c>
      <c r="N200" s="49"/>
      <c r="O200" s="49">
        <v>20</v>
      </c>
      <c r="P200" s="49">
        <v>2</v>
      </c>
      <c r="Q200" s="45">
        <v>1.2</v>
      </c>
      <c r="R200" s="45">
        <v>0.8</v>
      </c>
      <c r="S200" s="10"/>
    </row>
    <row r="201" spans="1:19" ht="38.25">
      <c r="A201" s="43">
        <v>28</v>
      </c>
      <c r="B201" s="123"/>
      <c r="C201" s="29">
        <v>5</v>
      </c>
      <c r="D201" s="90" t="s">
        <v>230</v>
      </c>
      <c r="E201" s="59" t="s">
        <v>124</v>
      </c>
      <c r="F201" s="43" t="s">
        <v>37</v>
      </c>
      <c r="G201" s="43">
        <v>25</v>
      </c>
      <c r="H201" s="49">
        <v>20</v>
      </c>
      <c r="I201" s="49"/>
      <c r="J201" s="49"/>
      <c r="K201" s="49">
        <v>20</v>
      </c>
      <c r="L201" s="49"/>
      <c r="M201" s="49">
        <v>5</v>
      </c>
      <c r="N201" s="49"/>
      <c r="O201" s="49">
        <v>20</v>
      </c>
      <c r="P201" s="49">
        <v>2</v>
      </c>
      <c r="Q201" s="45">
        <v>1.2</v>
      </c>
      <c r="R201" s="45">
        <v>0.8</v>
      </c>
      <c r="S201" s="10"/>
    </row>
    <row r="202" spans="1:19" ht="38.25">
      <c r="A202" s="43"/>
      <c r="B202" s="123"/>
      <c r="C202" s="29">
        <v>5</v>
      </c>
      <c r="D202" s="90" t="s">
        <v>231</v>
      </c>
      <c r="E202" s="64" t="s">
        <v>139</v>
      </c>
      <c r="F202" s="43" t="s">
        <v>37</v>
      </c>
      <c r="G202" s="43">
        <v>25</v>
      </c>
      <c r="H202" s="49">
        <v>20</v>
      </c>
      <c r="I202" s="49"/>
      <c r="J202" s="49"/>
      <c r="K202" s="49">
        <v>20</v>
      </c>
      <c r="L202" s="49"/>
      <c r="M202" s="49">
        <v>5</v>
      </c>
      <c r="N202" s="49"/>
      <c r="O202" s="49">
        <v>20</v>
      </c>
      <c r="P202" s="49">
        <v>2</v>
      </c>
      <c r="Q202" s="45">
        <v>1.2</v>
      </c>
      <c r="R202" s="45">
        <v>0.8</v>
      </c>
      <c r="S202" s="10"/>
    </row>
    <row r="203" spans="1:19" ht="25.5">
      <c r="A203" s="43">
        <v>29</v>
      </c>
      <c r="B203" s="123"/>
      <c r="C203" s="29">
        <v>5</v>
      </c>
      <c r="D203" s="90" t="s">
        <v>232</v>
      </c>
      <c r="E203" s="87" t="s">
        <v>125</v>
      </c>
      <c r="F203" s="43" t="s">
        <v>37</v>
      </c>
      <c r="G203" s="43">
        <v>25</v>
      </c>
      <c r="H203" s="49">
        <v>20</v>
      </c>
      <c r="I203" s="49"/>
      <c r="J203" s="49"/>
      <c r="K203" s="49">
        <v>20</v>
      </c>
      <c r="L203" s="49"/>
      <c r="M203" s="49">
        <v>5</v>
      </c>
      <c r="N203" s="49"/>
      <c r="O203" s="49">
        <v>20</v>
      </c>
      <c r="P203" s="49">
        <v>2</v>
      </c>
      <c r="Q203" s="45">
        <v>1.2</v>
      </c>
      <c r="R203" s="45">
        <v>0.8</v>
      </c>
      <c r="S203" s="10"/>
    </row>
    <row r="204" spans="1:19" ht="25.5">
      <c r="A204" s="43">
        <v>30</v>
      </c>
      <c r="B204" s="123"/>
      <c r="C204" s="129">
        <v>6</v>
      </c>
      <c r="D204" s="90" t="s">
        <v>241</v>
      </c>
      <c r="E204" s="208" t="s">
        <v>141</v>
      </c>
      <c r="F204" s="43" t="s">
        <v>37</v>
      </c>
      <c r="G204" s="121">
        <v>30</v>
      </c>
      <c r="H204" s="49">
        <v>10</v>
      </c>
      <c r="I204" s="49">
        <v>15</v>
      </c>
      <c r="J204" s="49"/>
      <c r="K204" s="49"/>
      <c r="L204" s="49"/>
      <c r="M204" s="49"/>
      <c r="N204" s="49"/>
      <c r="O204" s="49">
        <v>10</v>
      </c>
      <c r="P204" s="49">
        <v>1</v>
      </c>
      <c r="Q204" s="45">
        <v>0.6</v>
      </c>
      <c r="R204" s="45">
        <v>0.4</v>
      </c>
      <c r="S204" s="10"/>
    </row>
    <row r="205" spans="1:19" ht="25.5">
      <c r="A205" s="43">
        <v>31</v>
      </c>
      <c r="B205" s="123"/>
      <c r="C205" s="130"/>
      <c r="D205" s="90" t="s">
        <v>242</v>
      </c>
      <c r="E205" s="209"/>
      <c r="F205" s="43" t="s">
        <v>50</v>
      </c>
      <c r="G205" s="122"/>
      <c r="H205" s="49">
        <v>10</v>
      </c>
      <c r="I205" s="49"/>
      <c r="J205" s="49">
        <v>5</v>
      </c>
      <c r="K205" s="49"/>
      <c r="L205" s="49"/>
      <c r="M205" s="49">
        <v>10</v>
      </c>
      <c r="N205" s="49"/>
      <c r="O205" s="49">
        <v>10</v>
      </c>
      <c r="P205" s="49">
        <v>1</v>
      </c>
      <c r="Q205" s="45">
        <v>0.6</v>
      </c>
      <c r="R205" s="45">
        <v>0.4</v>
      </c>
      <c r="S205" s="10"/>
    </row>
    <row r="206" spans="1:19" ht="25.5">
      <c r="A206" s="43">
        <v>32</v>
      </c>
      <c r="B206" s="123"/>
      <c r="C206" s="129">
        <v>6</v>
      </c>
      <c r="D206" s="90" t="s">
        <v>243</v>
      </c>
      <c r="E206" s="112" t="s">
        <v>264</v>
      </c>
      <c r="F206" s="43" t="s">
        <v>37</v>
      </c>
      <c r="G206" s="121">
        <v>35</v>
      </c>
      <c r="H206" s="49">
        <v>10</v>
      </c>
      <c r="I206" s="49">
        <v>15</v>
      </c>
      <c r="J206" s="49"/>
      <c r="K206" s="49"/>
      <c r="L206" s="49"/>
      <c r="M206" s="49"/>
      <c r="N206" s="49"/>
      <c r="O206" s="49">
        <v>10</v>
      </c>
      <c r="P206" s="49">
        <v>1</v>
      </c>
      <c r="Q206" s="45">
        <v>0.6</v>
      </c>
      <c r="R206" s="45">
        <v>0.4</v>
      </c>
      <c r="S206" s="10"/>
    </row>
    <row r="207" spans="1:19" ht="25.5">
      <c r="A207" s="43">
        <v>33</v>
      </c>
      <c r="B207" s="123"/>
      <c r="C207" s="130"/>
      <c r="D207" s="90" t="s">
        <v>244</v>
      </c>
      <c r="E207" s="113"/>
      <c r="F207" s="43" t="s">
        <v>50</v>
      </c>
      <c r="G207" s="122"/>
      <c r="H207" s="49">
        <v>25</v>
      </c>
      <c r="I207" s="49"/>
      <c r="J207" s="49">
        <v>10</v>
      </c>
      <c r="K207" s="49"/>
      <c r="L207" s="49"/>
      <c r="M207" s="49">
        <v>10</v>
      </c>
      <c r="N207" s="49"/>
      <c r="O207" s="49">
        <v>25</v>
      </c>
      <c r="P207" s="49">
        <v>2</v>
      </c>
      <c r="Q207" s="45">
        <v>1</v>
      </c>
      <c r="R207" s="45">
        <v>1</v>
      </c>
      <c r="S207" s="10"/>
    </row>
    <row r="208" spans="1:19" ht="25.5">
      <c r="A208" s="43">
        <v>34</v>
      </c>
      <c r="B208" s="123"/>
      <c r="C208" s="129">
        <v>6</v>
      </c>
      <c r="D208" s="90" t="s">
        <v>245</v>
      </c>
      <c r="E208" s="112" t="s">
        <v>140</v>
      </c>
      <c r="F208" s="43" t="s">
        <v>37</v>
      </c>
      <c r="G208" s="121">
        <v>35</v>
      </c>
      <c r="H208" s="49">
        <v>10</v>
      </c>
      <c r="I208" s="49">
        <v>15</v>
      </c>
      <c r="J208" s="49"/>
      <c r="K208" s="49"/>
      <c r="L208" s="49"/>
      <c r="M208" s="49"/>
      <c r="N208" s="49"/>
      <c r="O208" s="49">
        <v>10</v>
      </c>
      <c r="P208" s="49">
        <v>1</v>
      </c>
      <c r="Q208" s="45">
        <v>0.6</v>
      </c>
      <c r="R208" s="45">
        <v>0.4</v>
      </c>
      <c r="S208" s="10"/>
    </row>
    <row r="209" spans="1:19" ht="25.5">
      <c r="A209" s="43">
        <v>35</v>
      </c>
      <c r="B209" s="123"/>
      <c r="C209" s="130"/>
      <c r="D209" s="90" t="s">
        <v>246</v>
      </c>
      <c r="E209" s="113"/>
      <c r="F209" s="43" t="s">
        <v>50</v>
      </c>
      <c r="G209" s="122"/>
      <c r="H209" s="49">
        <v>25</v>
      </c>
      <c r="I209" s="49"/>
      <c r="J209" s="49">
        <v>10</v>
      </c>
      <c r="K209" s="49"/>
      <c r="L209" s="49"/>
      <c r="M209" s="49">
        <v>10</v>
      </c>
      <c r="N209" s="49"/>
      <c r="O209" s="49">
        <v>25</v>
      </c>
      <c r="P209" s="49">
        <v>2</v>
      </c>
      <c r="Q209" s="45">
        <v>1</v>
      </c>
      <c r="R209" s="45">
        <v>1</v>
      </c>
      <c r="S209" s="10"/>
    </row>
    <row r="210" spans="1:19" ht="38.25">
      <c r="A210" s="43">
        <v>36</v>
      </c>
      <c r="B210" s="123" t="s">
        <v>41</v>
      </c>
      <c r="C210" s="29">
        <v>7</v>
      </c>
      <c r="D210" s="90" t="s">
        <v>258</v>
      </c>
      <c r="E210" s="88" t="s">
        <v>127</v>
      </c>
      <c r="F210" s="43" t="s">
        <v>37</v>
      </c>
      <c r="G210" s="65">
        <v>20</v>
      </c>
      <c r="H210" s="49">
        <v>25</v>
      </c>
      <c r="I210" s="49"/>
      <c r="J210" s="49"/>
      <c r="K210" s="49">
        <v>20</v>
      </c>
      <c r="L210" s="49"/>
      <c r="M210" s="49"/>
      <c r="N210" s="49"/>
      <c r="O210" s="49">
        <v>25</v>
      </c>
      <c r="P210" s="49">
        <v>2</v>
      </c>
      <c r="Q210" s="45">
        <v>1</v>
      </c>
      <c r="R210" s="45">
        <v>1</v>
      </c>
      <c r="S210" s="10"/>
    </row>
    <row r="211" spans="1:19" ht="51" customHeight="1">
      <c r="A211" s="43">
        <v>37</v>
      </c>
      <c r="B211" s="123"/>
      <c r="C211" s="29">
        <v>7</v>
      </c>
      <c r="D211" s="90" t="s">
        <v>259</v>
      </c>
      <c r="E211" s="88" t="s">
        <v>133</v>
      </c>
      <c r="F211" s="43" t="s">
        <v>37</v>
      </c>
      <c r="G211" s="65">
        <v>20</v>
      </c>
      <c r="H211" s="49">
        <v>25</v>
      </c>
      <c r="I211" s="49"/>
      <c r="J211" s="49">
        <v>20</v>
      </c>
      <c r="K211" s="49"/>
      <c r="L211" s="49"/>
      <c r="M211" s="49"/>
      <c r="N211" s="49"/>
      <c r="O211" s="49">
        <v>25</v>
      </c>
      <c r="P211" s="49">
        <v>2</v>
      </c>
      <c r="Q211" s="45">
        <v>1</v>
      </c>
      <c r="R211" s="45">
        <v>1</v>
      </c>
      <c r="S211" s="10"/>
    </row>
    <row r="212" spans="1:18" ht="12.75">
      <c r="A212" s="78"/>
      <c r="B212" s="26"/>
      <c r="C212" s="192" t="s">
        <v>46</v>
      </c>
      <c r="D212" s="192"/>
      <c r="E212" s="192"/>
      <c r="F212" s="192"/>
      <c r="G212" s="56">
        <f aca="true" t="shared" si="13" ref="G212:R212">SUM(G174:G211)</f>
        <v>740</v>
      </c>
      <c r="H212" s="56">
        <f t="shared" si="13"/>
        <v>700</v>
      </c>
      <c r="I212" s="56">
        <f t="shared" si="13"/>
        <v>280</v>
      </c>
      <c r="J212" s="56">
        <f t="shared" si="13"/>
        <v>205</v>
      </c>
      <c r="K212" s="56">
        <f t="shared" si="13"/>
        <v>125</v>
      </c>
      <c r="L212" s="56">
        <f t="shared" si="13"/>
        <v>0</v>
      </c>
      <c r="M212" s="56">
        <f t="shared" si="13"/>
        <v>130</v>
      </c>
      <c r="N212" s="56">
        <f t="shared" si="13"/>
        <v>0</v>
      </c>
      <c r="O212" s="56">
        <f t="shared" si="13"/>
        <v>700</v>
      </c>
      <c r="P212" s="56">
        <f t="shared" si="13"/>
        <v>63</v>
      </c>
      <c r="Q212" s="56">
        <f t="shared" si="13"/>
        <v>34.900000000000006</v>
      </c>
      <c r="R212" s="56">
        <f t="shared" si="13"/>
        <v>28.099999999999998</v>
      </c>
    </row>
    <row r="213" spans="1:18" ht="12.75">
      <c r="A213" s="8"/>
      <c r="B213" s="6"/>
      <c r="C213" s="7"/>
      <c r="D213" s="11"/>
      <c r="E213" s="11"/>
      <c r="F213" s="28"/>
      <c r="G213" s="8"/>
      <c r="H213" s="8"/>
      <c r="I213" s="8"/>
      <c r="J213" s="8"/>
      <c r="K213" s="8"/>
      <c r="L213" s="8"/>
      <c r="M213" s="8"/>
      <c r="N213" s="8"/>
      <c r="O213" s="8"/>
      <c r="P213" s="14"/>
      <c r="Q213" s="14"/>
      <c r="R213" s="15"/>
    </row>
    <row r="214" spans="1:18" ht="12.75">
      <c r="A214" s="10"/>
      <c r="B214" s="10"/>
      <c r="C214" s="10"/>
      <c r="D214" s="10"/>
      <c r="E214" s="10"/>
      <c r="G214" s="10"/>
      <c r="H214" s="10"/>
      <c r="I214" s="197"/>
      <c r="J214" s="197"/>
      <c r="K214" s="197"/>
      <c r="L214" s="197"/>
      <c r="M214" s="197"/>
      <c r="N214" s="197"/>
      <c r="O214" s="197"/>
      <c r="P214" s="197"/>
      <c r="Q214" s="10"/>
      <c r="R214" s="10"/>
    </row>
    <row r="215" spans="1:18" ht="12.75">
      <c r="A215" s="1" t="s">
        <v>29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0"/>
      <c r="R215" s="10"/>
    </row>
    <row r="216" spans="1:18" ht="12.75">
      <c r="A216" s="131" t="s">
        <v>30</v>
      </c>
      <c r="B216" s="131"/>
      <c r="C216" s="131"/>
      <c r="D216" s="131"/>
      <c r="E216" s="131"/>
      <c r="F216" s="131" t="s">
        <v>31</v>
      </c>
      <c r="G216" s="131"/>
      <c r="H216" s="131"/>
      <c r="I216" s="131"/>
      <c r="J216" s="131"/>
      <c r="K216" s="131" t="s">
        <v>33</v>
      </c>
      <c r="L216" s="131"/>
      <c r="M216" s="131"/>
      <c r="N216" s="131"/>
      <c r="O216" s="195"/>
      <c r="P216" s="195"/>
      <c r="Q216" s="10"/>
      <c r="R216" s="10"/>
    </row>
    <row r="217" spans="1:18" ht="94.5" customHeight="1">
      <c r="A217" s="131"/>
      <c r="B217" s="131"/>
      <c r="C217" s="131"/>
      <c r="D217" s="131"/>
      <c r="E217" s="131"/>
      <c r="F217" s="191" t="s">
        <v>45</v>
      </c>
      <c r="G217" s="191"/>
      <c r="H217" s="191" t="s">
        <v>32</v>
      </c>
      <c r="I217" s="191"/>
      <c r="J217" s="191"/>
      <c r="K217" s="193" t="s">
        <v>34</v>
      </c>
      <c r="L217" s="194"/>
      <c r="M217" s="191" t="s">
        <v>35</v>
      </c>
      <c r="N217" s="191"/>
      <c r="O217" s="195"/>
      <c r="P217" s="195"/>
      <c r="Q217" s="10"/>
      <c r="R217" s="10"/>
    </row>
    <row r="218" spans="1:18" ht="15.75" customHeight="1">
      <c r="A218" s="124" t="s">
        <v>128</v>
      </c>
      <c r="B218" s="125"/>
      <c r="C218" s="125"/>
      <c r="D218" s="125"/>
      <c r="E218" s="126"/>
      <c r="F218" s="110">
        <v>30</v>
      </c>
      <c r="G218" s="111"/>
      <c r="H218" s="103">
        <f>F218/2365</f>
        <v>0.012684989429175475</v>
      </c>
      <c r="I218" s="104"/>
      <c r="J218" s="105"/>
      <c r="K218" s="110">
        <v>2</v>
      </c>
      <c r="L218" s="111"/>
      <c r="M218" s="103">
        <f>K218/210</f>
        <v>0.009523809523809525</v>
      </c>
      <c r="N218" s="105"/>
      <c r="O218" s="9"/>
      <c r="P218" s="9"/>
      <c r="Q218" s="10"/>
      <c r="R218" s="10"/>
    </row>
    <row r="219" spans="1:18" ht="15" customHeight="1">
      <c r="A219" s="124" t="s">
        <v>129</v>
      </c>
      <c r="B219" s="125"/>
      <c r="C219" s="125"/>
      <c r="D219" s="125"/>
      <c r="E219" s="126"/>
      <c r="F219" s="110">
        <v>30</v>
      </c>
      <c r="G219" s="111"/>
      <c r="H219" s="103">
        <f aca="true" t="shared" si="14" ref="H219:H241">F219/2365</f>
        <v>0.012684989429175475</v>
      </c>
      <c r="I219" s="104"/>
      <c r="J219" s="105"/>
      <c r="K219" s="110">
        <v>2</v>
      </c>
      <c r="L219" s="111"/>
      <c r="M219" s="103">
        <f aca="true" t="shared" si="15" ref="M219:M242">K219/210</f>
        <v>0.009523809523809525</v>
      </c>
      <c r="N219" s="105"/>
      <c r="O219" s="9"/>
      <c r="P219" s="9"/>
      <c r="Q219" s="10"/>
      <c r="R219" s="10"/>
    </row>
    <row r="220" spans="1:18" ht="26.25" customHeight="1">
      <c r="A220" s="107" t="s">
        <v>145</v>
      </c>
      <c r="B220" s="108"/>
      <c r="C220" s="108"/>
      <c r="D220" s="108"/>
      <c r="E220" s="109"/>
      <c r="F220" s="110">
        <v>35</v>
      </c>
      <c r="G220" s="111"/>
      <c r="H220" s="103">
        <f t="shared" si="14"/>
        <v>0.014799154334038054</v>
      </c>
      <c r="I220" s="104"/>
      <c r="J220" s="105"/>
      <c r="K220" s="110">
        <v>3</v>
      </c>
      <c r="L220" s="111"/>
      <c r="M220" s="103">
        <f t="shared" si="15"/>
        <v>0.014285714285714285</v>
      </c>
      <c r="N220" s="105"/>
      <c r="O220" s="9"/>
      <c r="P220" s="9"/>
      <c r="Q220" s="10"/>
      <c r="R220" s="10"/>
    </row>
    <row r="221" spans="1:18" ht="30" customHeight="1">
      <c r="A221" s="107" t="s">
        <v>118</v>
      </c>
      <c r="B221" s="108"/>
      <c r="C221" s="108"/>
      <c r="D221" s="108"/>
      <c r="E221" s="109"/>
      <c r="F221" s="110">
        <v>35</v>
      </c>
      <c r="G221" s="111"/>
      <c r="H221" s="103">
        <f t="shared" si="14"/>
        <v>0.014799154334038054</v>
      </c>
      <c r="I221" s="104"/>
      <c r="J221" s="105"/>
      <c r="K221" s="110">
        <v>3</v>
      </c>
      <c r="L221" s="111"/>
      <c r="M221" s="103">
        <f t="shared" si="15"/>
        <v>0.014285714285714285</v>
      </c>
      <c r="N221" s="105"/>
      <c r="O221" s="9"/>
      <c r="P221" s="9"/>
      <c r="Q221" s="10"/>
      <c r="R221" s="10"/>
    </row>
    <row r="222" spans="1:18" ht="29.25" customHeight="1">
      <c r="A222" s="107" t="s">
        <v>119</v>
      </c>
      <c r="B222" s="108"/>
      <c r="C222" s="108"/>
      <c r="D222" s="108"/>
      <c r="E222" s="109"/>
      <c r="F222" s="110">
        <v>35</v>
      </c>
      <c r="G222" s="111"/>
      <c r="H222" s="103">
        <f t="shared" si="14"/>
        <v>0.014799154334038054</v>
      </c>
      <c r="I222" s="104"/>
      <c r="J222" s="105"/>
      <c r="K222" s="110">
        <v>3</v>
      </c>
      <c r="L222" s="111"/>
      <c r="M222" s="103">
        <f t="shared" si="15"/>
        <v>0.014285714285714285</v>
      </c>
      <c r="N222" s="105"/>
      <c r="O222" s="9"/>
      <c r="P222" s="9"/>
      <c r="Q222" s="10"/>
      <c r="R222" s="10"/>
    </row>
    <row r="223" spans="1:18" ht="33" customHeight="1">
      <c r="A223" s="107" t="s">
        <v>120</v>
      </c>
      <c r="B223" s="108"/>
      <c r="C223" s="108"/>
      <c r="D223" s="108"/>
      <c r="E223" s="109"/>
      <c r="F223" s="110">
        <v>35</v>
      </c>
      <c r="G223" s="111"/>
      <c r="H223" s="103">
        <f t="shared" si="14"/>
        <v>0.014799154334038054</v>
      </c>
      <c r="I223" s="104"/>
      <c r="J223" s="105"/>
      <c r="K223" s="110">
        <v>3</v>
      </c>
      <c r="L223" s="111"/>
      <c r="M223" s="103">
        <f t="shared" si="15"/>
        <v>0.014285714285714285</v>
      </c>
      <c r="N223" s="105"/>
      <c r="O223" s="9"/>
      <c r="P223" s="9"/>
      <c r="Q223" s="10"/>
      <c r="R223" s="10"/>
    </row>
    <row r="224" spans="1:18" ht="27.75" customHeight="1">
      <c r="A224" s="107" t="s">
        <v>143</v>
      </c>
      <c r="B224" s="108"/>
      <c r="C224" s="108"/>
      <c r="D224" s="108"/>
      <c r="E224" s="109"/>
      <c r="F224" s="110">
        <v>35</v>
      </c>
      <c r="G224" s="111"/>
      <c r="H224" s="103">
        <f t="shared" si="14"/>
        <v>0.014799154334038054</v>
      </c>
      <c r="I224" s="104"/>
      <c r="J224" s="105"/>
      <c r="K224" s="110">
        <v>3</v>
      </c>
      <c r="L224" s="111"/>
      <c r="M224" s="103">
        <f t="shared" si="15"/>
        <v>0.014285714285714285</v>
      </c>
      <c r="N224" s="105"/>
      <c r="O224" s="9"/>
      <c r="P224" s="9"/>
      <c r="Q224" s="10"/>
      <c r="R224" s="10"/>
    </row>
    <row r="225" spans="1:18" ht="29.25" customHeight="1">
      <c r="A225" s="107" t="s">
        <v>144</v>
      </c>
      <c r="B225" s="108"/>
      <c r="C225" s="108"/>
      <c r="D225" s="108"/>
      <c r="E225" s="109"/>
      <c r="F225" s="110">
        <v>25</v>
      </c>
      <c r="G225" s="111"/>
      <c r="H225" s="103">
        <f t="shared" si="14"/>
        <v>0.010570824524312896</v>
      </c>
      <c r="I225" s="104"/>
      <c r="J225" s="105"/>
      <c r="K225" s="110">
        <v>2</v>
      </c>
      <c r="L225" s="111"/>
      <c r="M225" s="103">
        <f t="shared" si="15"/>
        <v>0.009523809523809525</v>
      </c>
      <c r="N225" s="105"/>
      <c r="O225" s="9"/>
      <c r="P225" s="9"/>
      <c r="Q225" s="10"/>
      <c r="R225" s="10"/>
    </row>
    <row r="226" spans="1:18" ht="29.25" customHeight="1">
      <c r="A226" s="107" t="s">
        <v>121</v>
      </c>
      <c r="B226" s="108"/>
      <c r="C226" s="108"/>
      <c r="D226" s="108"/>
      <c r="E226" s="109"/>
      <c r="F226" s="110">
        <v>20</v>
      </c>
      <c r="G226" s="111"/>
      <c r="H226" s="103">
        <f t="shared" si="14"/>
        <v>0.008456659619450317</v>
      </c>
      <c r="I226" s="104"/>
      <c r="J226" s="105"/>
      <c r="K226" s="110">
        <v>2</v>
      </c>
      <c r="L226" s="111"/>
      <c r="M226" s="103">
        <f t="shared" si="15"/>
        <v>0.009523809523809525</v>
      </c>
      <c r="N226" s="105"/>
      <c r="O226" s="9"/>
      <c r="P226" s="9"/>
      <c r="Q226" s="10"/>
      <c r="R226" s="10"/>
    </row>
    <row r="227" spans="1:18" ht="36.75" customHeight="1">
      <c r="A227" s="107" t="s">
        <v>130</v>
      </c>
      <c r="B227" s="108"/>
      <c r="C227" s="108"/>
      <c r="D227" s="108"/>
      <c r="E227" s="109"/>
      <c r="F227" s="110">
        <v>35</v>
      </c>
      <c r="G227" s="111"/>
      <c r="H227" s="103">
        <f t="shared" si="14"/>
        <v>0.014799154334038054</v>
      </c>
      <c r="I227" s="104"/>
      <c r="J227" s="105"/>
      <c r="K227" s="110">
        <v>3</v>
      </c>
      <c r="L227" s="111"/>
      <c r="M227" s="103">
        <f t="shared" si="15"/>
        <v>0.014285714285714285</v>
      </c>
      <c r="N227" s="105"/>
      <c r="O227" s="9"/>
      <c r="P227" s="9"/>
      <c r="Q227" s="10"/>
      <c r="R227" s="10"/>
    </row>
    <row r="228" spans="1:18" ht="31.5" customHeight="1">
      <c r="A228" s="107" t="s">
        <v>122</v>
      </c>
      <c r="B228" s="108"/>
      <c r="C228" s="108"/>
      <c r="D228" s="108"/>
      <c r="E228" s="109"/>
      <c r="F228" s="110">
        <v>40</v>
      </c>
      <c r="G228" s="111"/>
      <c r="H228" s="103">
        <f t="shared" si="14"/>
        <v>0.016913319238900635</v>
      </c>
      <c r="I228" s="104"/>
      <c r="J228" s="105"/>
      <c r="K228" s="110">
        <v>4</v>
      </c>
      <c r="L228" s="111"/>
      <c r="M228" s="103">
        <f t="shared" si="15"/>
        <v>0.01904761904761905</v>
      </c>
      <c r="N228" s="105"/>
      <c r="O228" s="9"/>
      <c r="P228" s="9"/>
      <c r="Q228" s="10"/>
      <c r="R228" s="10"/>
    </row>
    <row r="229" spans="1:18" ht="24.75" customHeight="1">
      <c r="A229" s="107" t="s">
        <v>123</v>
      </c>
      <c r="B229" s="108"/>
      <c r="C229" s="108"/>
      <c r="D229" s="108"/>
      <c r="E229" s="109"/>
      <c r="F229" s="110">
        <v>35</v>
      </c>
      <c r="G229" s="111"/>
      <c r="H229" s="103">
        <f t="shared" si="14"/>
        <v>0.014799154334038054</v>
      </c>
      <c r="I229" s="104"/>
      <c r="J229" s="105"/>
      <c r="K229" s="110">
        <v>3</v>
      </c>
      <c r="L229" s="111"/>
      <c r="M229" s="103">
        <f t="shared" si="15"/>
        <v>0.014285714285714285</v>
      </c>
      <c r="N229" s="105"/>
      <c r="O229" s="9"/>
      <c r="P229" s="9"/>
      <c r="Q229" s="10"/>
      <c r="R229" s="10"/>
    </row>
    <row r="230" spans="1:18" ht="28.5" customHeight="1">
      <c r="A230" s="107" t="s">
        <v>131</v>
      </c>
      <c r="B230" s="108"/>
      <c r="C230" s="108"/>
      <c r="D230" s="108"/>
      <c r="E230" s="109"/>
      <c r="F230" s="110">
        <v>35</v>
      </c>
      <c r="G230" s="111"/>
      <c r="H230" s="103">
        <f t="shared" si="14"/>
        <v>0.014799154334038054</v>
      </c>
      <c r="I230" s="104"/>
      <c r="J230" s="105"/>
      <c r="K230" s="110">
        <v>3</v>
      </c>
      <c r="L230" s="111"/>
      <c r="M230" s="103">
        <f t="shared" si="15"/>
        <v>0.014285714285714285</v>
      </c>
      <c r="N230" s="105"/>
      <c r="O230" s="9"/>
      <c r="P230" s="9"/>
      <c r="Q230" s="10"/>
      <c r="R230" s="10"/>
    </row>
    <row r="231" spans="1:18" ht="30" customHeight="1">
      <c r="A231" s="107" t="s">
        <v>132</v>
      </c>
      <c r="B231" s="108"/>
      <c r="C231" s="108"/>
      <c r="D231" s="108"/>
      <c r="E231" s="109"/>
      <c r="F231" s="110">
        <v>35</v>
      </c>
      <c r="G231" s="111"/>
      <c r="H231" s="103">
        <f t="shared" si="14"/>
        <v>0.014799154334038054</v>
      </c>
      <c r="I231" s="104"/>
      <c r="J231" s="105"/>
      <c r="K231" s="110">
        <v>3</v>
      </c>
      <c r="L231" s="111"/>
      <c r="M231" s="103">
        <f t="shared" si="15"/>
        <v>0.014285714285714285</v>
      </c>
      <c r="N231" s="105"/>
      <c r="O231" s="9"/>
      <c r="P231" s="9"/>
      <c r="Q231" s="10"/>
      <c r="R231" s="10"/>
    </row>
    <row r="232" spans="1:18" ht="33.75" customHeight="1">
      <c r="A232" s="107" t="s">
        <v>142</v>
      </c>
      <c r="B232" s="108"/>
      <c r="C232" s="108"/>
      <c r="D232" s="108"/>
      <c r="E232" s="109"/>
      <c r="F232" s="110">
        <v>40</v>
      </c>
      <c r="G232" s="111"/>
      <c r="H232" s="103">
        <f t="shared" si="14"/>
        <v>0.016913319238900635</v>
      </c>
      <c r="I232" s="104"/>
      <c r="J232" s="105"/>
      <c r="K232" s="110">
        <v>4</v>
      </c>
      <c r="L232" s="111"/>
      <c r="M232" s="103">
        <f t="shared" si="15"/>
        <v>0.01904761904761905</v>
      </c>
      <c r="N232" s="105"/>
      <c r="O232" s="9"/>
      <c r="P232" s="9"/>
      <c r="Q232" s="10"/>
      <c r="R232" s="10"/>
    </row>
    <row r="233" spans="1:18" ht="32.25" customHeight="1">
      <c r="A233" s="107" t="s">
        <v>126</v>
      </c>
      <c r="B233" s="108"/>
      <c r="C233" s="108"/>
      <c r="D233" s="108"/>
      <c r="E233" s="109"/>
      <c r="F233" s="102">
        <v>25</v>
      </c>
      <c r="G233" s="102"/>
      <c r="H233" s="103">
        <f t="shared" si="14"/>
        <v>0.010570824524312896</v>
      </c>
      <c r="I233" s="104"/>
      <c r="J233" s="105"/>
      <c r="K233" s="102">
        <v>2</v>
      </c>
      <c r="L233" s="102"/>
      <c r="M233" s="106">
        <f t="shared" si="15"/>
        <v>0.009523809523809525</v>
      </c>
      <c r="N233" s="106"/>
      <c r="O233" s="9"/>
      <c r="P233" s="9"/>
      <c r="Q233" s="10"/>
      <c r="R233" s="10"/>
    </row>
    <row r="234" spans="1:18" ht="30" customHeight="1">
      <c r="A234" s="107" t="s">
        <v>124</v>
      </c>
      <c r="B234" s="108"/>
      <c r="C234" s="108"/>
      <c r="D234" s="108"/>
      <c r="E234" s="109"/>
      <c r="F234" s="102">
        <v>25</v>
      </c>
      <c r="G234" s="102"/>
      <c r="H234" s="103">
        <f t="shared" si="14"/>
        <v>0.010570824524312896</v>
      </c>
      <c r="I234" s="104"/>
      <c r="J234" s="105"/>
      <c r="K234" s="102">
        <v>2</v>
      </c>
      <c r="L234" s="102"/>
      <c r="M234" s="106">
        <f t="shared" si="15"/>
        <v>0.009523809523809525</v>
      </c>
      <c r="N234" s="106"/>
      <c r="O234" s="9"/>
      <c r="P234" s="9"/>
      <c r="Q234" s="10"/>
      <c r="R234" s="10"/>
    </row>
    <row r="235" spans="1:18" ht="28.5" customHeight="1">
      <c r="A235" s="107" t="s">
        <v>139</v>
      </c>
      <c r="B235" s="108"/>
      <c r="C235" s="108"/>
      <c r="D235" s="108"/>
      <c r="E235" s="109"/>
      <c r="F235" s="102">
        <v>25</v>
      </c>
      <c r="G235" s="102"/>
      <c r="H235" s="103">
        <f t="shared" si="14"/>
        <v>0.010570824524312896</v>
      </c>
      <c r="I235" s="104"/>
      <c r="J235" s="105"/>
      <c r="K235" s="102">
        <v>2</v>
      </c>
      <c r="L235" s="102"/>
      <c r="M235" s="106">
        <f t="shared" si="15"/>
        <v>0.009523809523809525</v>
      </c>
      <c r="N235" s="106"/>
      <c r="O235" s="9"/>
      <c r="P235" s="9"/>
      <c r="Q235" s="10"/>
      <c r="R235" s="10"/>
    </row>
    <row r="236" spans="1:18" ht="26.25" customHeight="1">
      <c r="A236" s="107" t="s">
        <v>125</v>
      </c>
      <c r="B236" s="108"/>
      <c r="C236" s="108"/>
      <c r="D236" s="108"/>
      <c r="E236" s="109"/>
      <c r="F236" s="102">
        <v>25</v>
      </c>
      <c r="G236" s="102"/>
      <c r="H236" s="103">
        <f t="shared" si="14"/>
        <v>0.010570824524312896</v>
      </c>
      <c r="I236" s="104"/>
      <c r="J236" s="105"/>
      <c r="K236" s="102">
        <v>2</v>
      </c>
      <c r="L236" s="102"/>
      <c r="M236" s="106">
        <f t="shared" si="15"/>
        <v>0.009523809523809525</v>
      </c>
      <c r="N236" s="106"/>
      <c r="O236" s="9"/>
      <c r="P236" s="9"/>
      <c r="Q236" s="10"/>
      <c r="R236" s="10"/>
    </row>
    <row r="237" spans="1:18" ht="30" customHeight="1">
      <c r="A237" s="107" t="s">
        <v>141</v>
      </c>
      <c r="B237" s="108"/>
      <c r="C237" s="108"/>
      <c r="D237" s="108"/>
      <c r="E237" s="109"/>
      <c r="F237" s="102">
        <v>30</v>
      </c>
      <c r="G237" s="102"/>
      <c r="H237" s="103">
        <f t="shared" si="14"/>
        <v>0.012684989429175475</v>
      </c>
      <c r="I237" s="104"/>
      <c r="J237" s="105"/>
      <c r="K237" s="102">
        <v>2</v>
      </c>
      <c r="L237" s="102"/>
      <c r="M237" s="106">
        <f t="shared" si="15"/>
        <v>0.009523809523809525</v>
      </c>
      <c r="N237" s="106"/>
      <c r="O237" s="9"/>
      <c r="P237" s="9"/>
      <c r="Q237" s="10"/>
      <c r="R237" s="10"/>
    </row>
    <row r="238" spans="1:18" ht="33" customHeight="1">
      <c r="A238" s="107" t="s">
        <v>264</v>
      </c>
      <c r="B238" s="108"/>
      <c r="C238" s="108"/>
      <c r="D238" s="108"/>
      <c r="E238" s="109"/>
      <c r="F238" s="102">
        <v>35</v>
      </c>
      <c r="G238" s="102"/>
      <c r="H238" s="103">
        <f t="shared" si="14"/>
        <v>0.014799154334038054</v>
      </c>
      <c r="I238" s="104"/>
      <c r="J238" s="105"/>
      <c r="K238" s="102">
        <v>3</v>
      </c>
      <c r="L238" s="102"/>
      <c r="M238" s="106">
        <f t="shared" si="15"/>
        <v>0.014285714285714285</v>
      </c>
      <c r="N238" s="106"/>
      <c r="O238" s="9"/>
      <c r="P238" s="9"/>
      <c r="Q238" s="10"/>
      <c r="R238" s="10"/>
    </row>
    <row r="239" spans="1:18" ht="33.75" customHeight="1">
      <c r="A239" s="107" t="s">
        <v>140</v>
      </c>
      <c r="B239" s="108"/>
      <c r="C239" s="108"/>
      <c r="D239" s="108"/>
      <c r="E239" s="109"/>
      <c r="F239" s="102">
        <v>35</v>
      </c>
      <c r="G239" s="102"/>
      <c r="H239" s="103">
        <f t="shared" si="14"/>
        <v>0.014799154334038054</v>
      </c>
      <c r="I239" s="104"/>
      <c r="J239" s="105"/>
      <c r="K239" s="102">
        <v>3</v>
      </c>
      <c r="L239" s="102"/>
      <c r="M239" s="106">
        <f t="shared" si="15"/>
        <v>0.014285714285714285</v>
      </c>
      <c r="N239" s="106"/>
      <c r="O239" s="9"/>
      <c r="P239" s="9"/>
      <c r="Q239" s="10"/>
      <c r="R239" s="10"/>
    </row>
    <row r="240" spans="1:18" ht="31.5" customHeight="1">
      <c r="A240" s="107" t="s">
        <v>127</v>
      </c>
      <c r="B240" s="108"/>
      <c r="C240" s="108"/>
      <c r="D240" s="108"/>
      <c r="E240" s="109"/>
      <c r="F240" s="102">
        <v>20</v>
      </c>
      <c r="G240" s="102"/>
      <c r="H240" s="103">
        <f t="shared" si="14"/>
        <v>0.008456659619450317</v>
      </c>
      <c r="I240" s="104"/>
      <c r="J240" s="105"/>
      <c r="K240" s="102">
        <v>2</v>
      </c>
      <c r="L240" s="102"/>
      <c r="M240" s="106">
        <f t="shared" si="15"/>
        <v>0.009523809523809525</v>
      </c>
      <c r="N240" s="106"/>
      <c r="O240" s="9"/>
      <c r="P240" s="9"/>
      <c r="Q240" s="10"/>
      <c r="R240" s="10"/>
    </row>
    <row r="241" spans="1:18" ht="30" customHeight="1">
      <c r="A241" s="107" t="s">
        <v>133</v>
      </c>
      <c r="B241" s="108"/>
      <c r="C241" s="108"/>
      <c r="D241" s="108"/>
      <c r="E241" s="109"/>
      <c r="F241" s="102">
        <v>20</v>
      </c>
      <c r="G241" s="102"/>
      <c r="H241" s="103">
        <f t="shared" si="14"/>
        <v>0.008456659619450317</v>
      </c>
      <c r="I241" s="104"/>
      <c r="J241" s="105"/>
      <c r="K241" s="102">
        <v>2</v>
      </c>
      <c r="L241" s="102"/>
      <c r="M241" s="106">
        <f t="shared" si="15"/>
        <v>0.009523809523809525</v>
      </c>
      <c r="N241" s="106"/>
      <c r="O241" s="9"/>
      <c r="P241" s="9"/>
      <c r="Q241" s="10"/>
      <c r="R241" s="10"/>
    </row>
    <row r="242" spans="1:18" ht="12.75">
      <c r="A242" s="149" t="s">
        <v>46</v>
      </c>
      <c r="B242" s="150"/>
      <c r="C242" s="150"/>
      <c r="D242" s="150"/>
      <c r="E242" s="151"/>
      <c r="F242" s="152">
        <f>SUM(F218:F241)</f>
        <v>740</v>
      </c>
      <c r="G242" s="152"/>
      <c r="H242" s="153">
        <f>F242/2410</f>
        <v>0.3070539419087137</v>
      </c>
      <c r="I242" s="154"/>
      <c r="J242" s="155"/>
      <c r="K242" s="152">
        <f>SUM(K218:K241)</f>
        <v>63</v>
      </c>
      <c r="L242" s="152"/>
      <c r="M242" s="163">
        <f t="shared" si="15"/>
        <v>0.3</v>
      </c>
      <c r="N242" s="163"/>
      <c r="O242" s="16"/>
      <c r="P242" s="16"/>
      <c r="Q242" s="10"/>
      <c r="R242" s="10"/>
    </row>
    <row r="243" spans="1:18" ht="12.75">
      <c r="A243" s="30"/>
      <c r="B243" s="31"/>
      <c r="C243" s="31"/>
      <c r="D243" s="31"/>
      <c r="E243" s="31"/>
      <c r="F243" s="32"/>
      <c r="G243" s="32"/>
      <c r="H243" s="32"/>
      <c r="I243" s="32"/>
      <c r="J243" s="32"/>
      <c r="K243" s="32"/>
      <c r="L243" s="32"/>
      <c r="M243" s="32"/>
      <c r="N243" s="32"/>
      <c r="O243" s="16"/>
      <c r="P243" s="16"/>
      <c r="Q243" s="10"/>
      <c r="R243" s="10"/>
    </row>
    <row r="244" spans="1:18" ht="12.75">
      <c r="A244" s="30"/>
      <c r="B244" s="31"/>
      <c r="C244" s="31"/>
      <c r="D244" s="31"/>
      <c r="E244" s="31"/>
      <c r="F244" s="32"/>
      <c r="G244" s="32"/>
      <c r="H244" s="32"/>
      <c r="I244" s="32"/>
      <c r="J244" s="32"/>
      <c r="K244" s="32"/>
      <c r="L244" s="32"/>
      <c r="M244" s="32"/>
      <c r="N244" s="32"/>
      <c r="O244" s="16"/>
      <c r="P244" s="16"/>
      <c r="Q244" s="10"/>
      <c r="R244" s="10"/>
    </row>
    <row r="245" spans="1:18" ht="12.75">
      <c r="A245" s="101" t="s">
        <v>26</v>
      </c>
      <c r="B245" s="101"/>
      <c r="C245" s="101"/>
      <c r="D245" s="101"/>
      <c r="E245" s="101"/>
      <c r="F245" s="131" t="s">
        <v>31</v>
      </c>
      <c r="G245" s="131"/>
      <c r="H245" s="131"/>
      <c r="I245" s="131"/>
      <c r="J245" s="131"/>
      <c r="K245" s="131" t="s">
        <v>33</v>
      </c>
      <c r="L245" s="131"/>
      <c r="M245" s="131"/>
      <c r="N245" s="131"/>
      <c r="O245" s="17"/>
      <c r="P245" s="17"/>
      <c r="Q245" s="10"/>
      <c r="R245" s="10"/>
    </row>
    <row r="246" spans="1:18" ht="96" customHeight="1">
      <c r="A246" s="101"/>
      <c r="B246" s="101"/>
      <c r="C246" s="101"/>
      <c r="D246" s="101"/>
      <c r="E246" s="101"/>
      <c r="F246" s="131" t="s">
        <v>45</v>
      </c>
      <c r="G246" s="131"/>
      <c r="H246" s="131" t="s">
        <v>32</v>
      </c>
      <c r="I246" s="131"/>
      <c r="J246" s="131"/>
      <c r="K246" s="199" t="s">
        <v>34</v>
      </c>
      <c r="L246" s="200"/>
      <c r="M246" s="131" t="s">
        <v>35</v>
      </c>
      <c r="N246" s="131"/>
      <c r="O246" s="17"/>
      <c r="P246" s="17"/>
      <c r="Q246" s="10"/>
      <c r="R246" s="10"/>
    </row>
    <row r="247" spans="1:18" ht="12.75" customHeight="1">
      <c r="A247" s="159" t="s">
        <v>63</v>
      </c>
      <c r="B247" s="160"/>
      <c r="C247" s="160"/>
      <c r="D247" s="160"/>
      <c r="E247" s="161"/>
      <c r="F247" s="162">
        <v>2638</v>
      </c>
      <c r="G247" s="162"/>
      <c r="H247" s="156">
        <f>F247/5534</f>
        <v>0.47668955547524394</v>
      </c>
      <c r="I247" s="156"/>
      <c r="J247" s="156"/>
      <c r="K247" s="157">
        <v>101.3</v>
      </c>
      <c r="L247" s="158"/>
      <c r="M247" s="156">
        <f>K247/210</f>
        <v>0.48238095238095235</v>
      </c>
      <c r="N247" s="156"/>
      <c r="O247" s="198"/>
      <c r="P247" s="198"/>
      <c r="Q247" s="10"/>
      <c r="R247" s="10"/>
    </row>
    <row r="248" spans="1:18" ht="12.75" customHeight="1">
      <c r="A248" s="159" t="s">
        <v>70</v>
      </c>
      <c r="B248" s="160"/>
      <c r="C248" s="160"/>
      <c r="D248" s="160"/>
      <c r="E248" s="161"/>
      <c r="F248" s="162">
        <v>2896</v>
      </c>
      <c r="G248" s="162"/>
      <c r="H248" s="156">
        <f>F248/5534</f>
        <v>0.5233104445247561</v>
      </c>
      <c r="I248" s="156"/>
      <c r="J248" s="156"/>
      <c r="K248" s="157">
        <v>108.7</v>
      </c>
      <c r="L248" s="158"/>
      <c r="M248" s="156">
        <f>K248/210</f>
        <v>0.5176190476190476</v>
      </c>
      <c r="N248" s="156"/>
      <c r="O248" s="10"/>
      <c r="P248" s="10"/>
      <c r="Q248" s="10"/>
      <c r="R248" s="10"/>
    </row>
    <row r="250" ht="12.75" customHeight="1"/>
    <row r="251" spans="1:29" ht="12.75">
      <c r="A251" s="216" t="s">
        <v>270</v>
      </c>
      <c r="B251" s="216"/>
      <c r="C251" s="216"/>
      <c r="D251" s="216"/>
      <c r="E251" s="216"/>
      <c r="F251" s="99"/>
      <c r="G251" s="216" t="s">
        <v>271</v>
      </c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96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</row>
    <row r="252" spans="1:29" ht="12.75" customHeight="1">
      <c r="A252" s="97"/>
      <c r="B252" s="96"/>
      <c r="C252" s="96"/>
      <c r="D252" s="96"/>
      <c r="E252" s="96"/>
      <c r="F252" s="96"/>
      <c r="G252" s="97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</row>
    <row r="253" spans="1:29" ht="12.75">
      <c r="A253" s="97"/>
      <c r="B253" s="96"/>
      <c r="C253" s="218" t="s">
        <v>281</v>
      </c>
      <c r="D253" s="218"/>
      <c r="E253" s="218"/>
      <c r="F253" s="96"/>
      <c r="G253" s="97"/>
      <c r="H253" s="96"/>
      <c r="I253" s="218" t="s">
        <v>280</v>
      </c>
      <c r="J253" s="218"/>
      <c r="K253" s="218"/>
      <c r="L253" s="218"/>
      <c r="M253" s="218"/>
      <c r="N253" s="218"/>
      <c r="O253" s="218"/>
      <c r="P253" s="218"/>
      <c r="Q253" s="96"/>
      <c r="R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</row>
    <row r="254" spans="1:29" ht="12.75">
      <c r="A254" s="216" t="s">
        <v>272</v>
      </c>
      <c r="B254" s="216"/>
      <c r="C254" s="216"/>
      <c r="D254" s="216"/>
      <c r="E254" s="216"/>
      <c r="F254" s="99"/>
      <c r="G254" s="216" t="s">
        <v>272</v>
      </c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96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</row>
    <row r="255" spans="1:29" ht="12.75">
      <c r="A255" s="217" t="s">
        <v>273</v>
      </c>
      <c r="B255" s="217"/>
      <c r="C255" s="217"/>
      <c r="D255" s="217"/>
      <c r="E255" s="217"/>
      <c r="F255" s="100"/>
      <c r="G255" s="217" t="s">
        <v>273</v>
      </c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96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</row>
    <row r="256" spans="1:29" ht="12.75">
      <c r="A256" s="98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</row>
    <row r="257" spans="1:29" ht="12.75" customHeight="1">
      <c r="A257" s="97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</row>
    <row r="258" spans="1:29" ht="12.75">
      <c r="A258" s="216" t="s">
        <v>274</v>
      </c>
      <c r="B258" s="216"/>
      <c r="C258" s="216"/>
      <c r="D258" s="216"/>
      <c r="E258" s="216"/>
      <c r="F258" s="99"/>
      <c r="G258" s="99"/>
      <c r="H258" s="96"/>
      <c r="I258" s="215" t="s">
        <v>275</v>
      </c>
      <c r="J258" s="215"/>
      <c r="K258" s="215"/>
      <c r="L258" s="215"/>
      <c r="M258" s="215"/>
      <c r="N258" s="215"/>
      <c r="O258" s="215"/>
      <c r="P258" s="215"/>
      <c r="Q258" s="215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</row>
    <row r="259" spans="1:29" ht="12.75">
      <c r="A259" s="97"/>
      <c r="B259" s="96"/>
      <c r="C259" s="96"/>
      <c r="D259" s="96"/>
      <c r="E259" s="96"/>
      <c r="F259" s="96"/>
      <c r="G259" s="96"/>
      <c r="H259" s="96"/>
      <c r="I259" s="215"/>
      <c r="J259" s="215"/>
      <c r="K259" s="215"/>
      <c r="L259" s="215"/>
      <c r="M259" s="215"/>
      <c r="N259" s="215"/>
      <c r="O259" s="215"/>
      <c r="P259" s="215"/>
      <c r="Q259" s="215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</row>
    <row r="260" spans="1:29" ht="12.75">
      <c r="A260" s="97"/>
      <c r="B260" s="96"/>
      <c r="C260" s="218" t="s">
        <v>279</v>
      </c>
      <c r="D260" s="218"/>
      <c r="E260" s="218"/>
      <c r="F260" s="96"/>
      <c r="G260" s="96"/>
      <c r="H260" s="96"/>
      <c r="I260" s="215"/>
      <c r="J260" s="215"/>
      <c r="K260" s="215"/>
      <c r="L260" s="215"/>
      <c r="M260" s="215"/>
      <c r="N260" s="215"/>
      <c r="O260" s="215"/>
      <c r="P260" s="215"/>
      <c r="Q260" s="215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</row>
    <row r="261" spans="1:29" ht="12.75">
      <c r="A261" s="216" t="s">
        <v>272</v>
      </c>
      <c r="B261" s="216"/>
      <c r="C261" s="216"/>
      <c r="D261" s="216"/>
      <c r="E261" s="216"/>
      <c r="F261" s="99"/>
      <c r="G261" s="99"/>
      <c r="H261" s="96"/>
      <c r="I261" s="215"/>
      <c r="J261" s="215"/>
      <c r="K261" s="215"/>
      <c r="L261" s="215"/>
      <c r="M261" s="215"/>
      <c r="N261" s="215"/>
      <c r="O261" s="215"/>
      <c r="P261" s="215"/>
      <c r="Q261" s="215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</row>
    <row r="262" spans="1:29" ht="24" customHeight="1">
      <c r="A262" s="217" t="s">
        <v>273</v>
      </c>
      <c r="B262" s="217"/>
      <c r="C262" s="217"/>
      <c r="D262" s="217"/>
      <c r="E262" s="217"/>
      <c r="F262" s="100"/>
      <c r="G262" s="100"/>
      <c r="H262" s="96"/>
      <c r="I262" s="215"/>
      <c r="J262" s="215"/>
      <c r="K262" s="215"/>
      <c r="L262" s="215"/>
      <c r="M262" s="215"/>
      <c r="N262" s="215"/>
      <c r="O262" s="215"/>
      <c r="P262" s="215"/>
      <c r="Q262" s="215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</row>
    <row r="263" spans="1:29" ht="26.25" customHeight="1">
      <c r="A263" s="98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</row>
  </sheetData>
  <sheetProtection/>
  <mergeCells count="462">
    <mergeCell ref="G251:Q251"/>
    <mergeCell ref="G254:Q254"/>
    <mergeCell ref="G255:Q255"/>
    <mergeCell ref="C253:E253"/>
    <mergeCell ref="C260:E260"/>
    <mergeCell ref="I253:P253"/>
    <mergeCell ref="A14:S14"/>
    <mergeCell ref="A83:A84"/>
    <mergeCell ref="C98:C99"/>
    <mergeCell ref="I258:Q262"/>
    <mergeCell ref="A251:E251"/>
    <mergeCell ref="A254:E254"/>
    <mergeCell ref="A255:E255"/>
    <mergeCell ref="A258:E258"/>
    <mergeCell ref="A261:E261"/>
    <mergeCell ref="A262:E262"/>
    <mergeCell ref="A8:S8"/>
    <mergeCell ref="A9:S9"/>
    <mergeCell ref="A10:S10"/>
    <mergeCell ref="A11:S11"/>
    <mergeCell ref="A12:S12"/>
    <mergeCell ref="A13:S13"/>
    <mergeCell ref="C204:C205"/>
    <mergeCell ref="C206:C207"/>
    <mergeCell ref="C208:C209"/>
    <mergeCell ref="C81:C82"/>
    <mergeCell ref="E188:E189"/>
    <mergeCell ref="G188:G189"/>
    <mergeCell ref="C188:C189"/>
    <mergeCell ref="C190:C191"/>
    <mergeCell ref="C192:C193"/>
    <mergeCell ref="E117:E118"/>
    <mergeCell ref="G117:G118"/>
    <mergeCell ref="E132:E133"/>
    <mergeCell ref="A149:A150"/>
    <mergeCell ref="E113:E114"/>
    <mergeCell ref="G128:G129"/>
    <mergeCell ref="A136:A137"/>
    <mergeCell ref="C136:C137"/>
    <mergeCell ref="E149:E150"/>
    <mergeCell ref="A132:A133"/>
    <mergeCell ref="G130:G131"/>
    <mergeCell ref="A113:A114"/>
    <mergeCell ref="A117:A118"/>
    <mergeCell ref="C113:C114"/>
    <mergeCell ref="C90:C91"/>
    <mergeCell ref="A126:A127"/>
    <mergeCell ref="C130:C131"/>
    <mergeCell ref="A96:A97"/>
    <mergeCell ref="A98:A99"/>
    <mergeCell ref="C96:C97"/>
    <mergeCell ref="A128:A129"/>
    <mergeCell ref="A124:A125"/>
    <mergeCell ref="C111:C112"/>
    <mergeCell ref="C117:C118"/>
    <mergeCell ref="A29:A30"/>
    <mergeCell ref="A31:A32"/>
    <mergeCell ref="A52:A53"/>
    <mergeCell ref="C46:C47"/>
    <mergeCell ref="C33:C34"/>
    <mergeCell ref="A48:A49"/>
    <mergeCell ref="A37:A38"/>
    <mergeCell ref="G113:G114"/>
    <mergeCell ref="G126:G127"/>
    <mergeCell ref="E60:E61"/>
    <mergeCell ref="G60:G61"/>
    <mergeCell ref="E62:E63"/>
    <mergeCell ref="G81:G82"/>
    <mergeCell ref="E67:E68"/>
    <mergeCell ref="A66:F66"/>
    <mergeCell ref="A69:A70"/>
    <mergeCell ref="A75:A76"/>
    <mergeCell ref="A41:A42"/>
    <mergeCell ref="C41:C42"/>
    <mergeCell ref="A67:A68"/>
    <mergeCell ref="A50:A51"/>
    <mergeCell ref="A44:A45"/>
    <mergeCell ref="A60:A61"/>
    <mergeCell ref="A62:A63"/>
    <mergeCell ref="C56:C57"/>
    <mergeCell ref="C48:C49"/>
    <mergeCell ref="C60:C61"/>
    <mergeCell ref="G71:G72"/>
    <mergeCell ref="E73:E74"/>
    <mergeCell ref="G83:G84"/>
    <mergeCell ref="E86:E87"/>
    <mergeCell ref="E81:E82"/>
    <mergeCell ref="A46:A47"/>
    <mergeCell ref="C75:C76"/>
    <mergeCell ref="C83:C84"/>
    <mergeCell ref="A56:A57"/>
    <mergeCell ref="A81:A82"/>
    <mergeCell ref="A226:E226"/>
    <mergeCell ref="F226:G226"/>
    <mergeCell ref="G136:G137"/>
    <mergeCell ref="A144:F144"/>
    <mergeCell ref="A163:S164"/>
    <mergeCell ref="A147:A148"/>
    <mergeCell ref="A223:E223"/>
    <mergeCell ref="F223:G223"/>
    <mergeCell ref="E204:E205"/>
    <mergeCell ref="C140:F140"/>
    <mergeCell ref="A221:E221"/>
    <mergeCell ref="G171:O171"/>
    <mergeCell ref="C145:C146"/>
    <mergeCell ref="A168:R168"/>
    <mergeCell ref="P171:R171"/>
    <mergeCell ref="A145:A146"/>
    <mergeCell ref="E147:E148"/>
    <mergeCell ref="B171:B173"/>
    <mergeCell ref="E145:E146"/>
    <mergeCell ref="G149:G150"/>
    <mergeCell ref="E48:E49"/>
    <mergeCell ref="C29:C30"/>
    <mergeCell ref="C31:C32"/>
    <mergeCell ref="C73:C74"/>
    <mergeCell ref="E39:E40"/>
    <mergeCell ref="C71:C72"/>
    <mergeCell ref="C62:C63"/>
    <mergeCell ref="C69:C70"/>
    <mergeCell ref="I18:O18"/>
    <mergeCell ref="G62:G63"/>
    <mergeCell ref="G75:G76"/>
    <mergeCell ref="O19:O20"/>
    <mergeCell ref="E124:E125"/>
    <mergeCell ref="P18:P20"/>
    <mergeCell ref="G39:G40"/>
    <mergeCell ref="E83:E84"/>
    <mergeCell ref="E50:E51"/>
    <mergeCell ref="E69:E70"/>
    <mergeCell ref="B17:B20"/>
    <mergeCell ref="A21:A22"/>
    <mergeCell ref="A25:A26"/>
    <mergeCell ref="E29:E30"/>
    <mergeCell ref="C17:C20"/>
    <mergeCell ref="C23:C24"/>
    <mergeCell ref="A23:A24"/>
    <mergeCell ref="E25:E26"/>
    <mergeCell ref="E21:E22"/>
    <mergeCell ref="C21:C22"/>
    <mergeCell ref="P17:R17"/>
    <mergeCell ref="T16:T20"/>
    <mergeCell ref="E33:E34"/>
    <mergeCell ref="G33:G34"/>
    <mergeCell ref="E54:E55"/>
    <mergeCell ref="E41:E42"/>
    <mergeCell ref="G23:G24"/>
    <mergeCell ref="G52:G53"/>
    <mergeCell ref="G18:H19"/>
    <mergeCell ref="Q18:R19"/>
    <mergeCell ref="A16:R16"/>
    <mergeCell ref="A105:A106"/>
    <mergeCell ref="G147:G148"/>
    <mergeCell ref="C123:F123"/>
    <mergeCell ref="E107:E108"/>
    <mergeCell ref="E126:E127"/>
    <mergeCell ref="G124:G125"/>
    <mergeCell ref="C124:C125"/>
    <mergeCell ref="C134:C135"/>
    <mergeCell ref="G132:G133"/>
    <mergeCell ref="H220:J220"/>
    <mergeCell ref="H223:J223"/>
    <mergeCell ref="O247:P247"/>
    <mergeCell ref="H246:J246"/>
    <mergeCell ref="M246:N246"/>
    <mergeCell ref="M247:N247"/>
    <mergeCell ref="K245:N245"/>
    <mergeCell ref="F245:J245"/>
    <mergeCell ref="F246:G246"/>
    <mergeCell ref="K246:L246"/>
    <mergeCell ref="H233:J233"/>
    <mergeCell ref="M232:N232"/>
    <mergeCell ref="M235:N235"/>
    <mergeCell ref="K235:L235"/>
    <mergeCell ref="M233:N233"/>
    <mergeCell ref="H234:J234"/>
    <mergeCell ref="K233:L233"/>
    <mergeCell ref="F236:G236"/>
    <mergeCell ref="H236:J236"/>
    <mergeCell ref="E184:E185"/>
    <mergeCell ref="E182:E183"/>
    <mergeCell ref="H231:J231"/>
    <mergeCell ref="I214:P214"/>
    <mergeCell ref="K221:L221"/>
    <mergeCell ref="F221:G221"/>
    <mergeCell ref="H222:J222"/>
    <mergeCell ref="M218:N218"/>
    <mergeCell ref="O216:P217"/>
    <mergeCell ref="A219:E219"/>
    <mergeCell ref="H225:J225"/>
    <mergeCell ref="H224:J224"/>
    <mergeCell ref="K218:L218"/>
    <mergeCell ref="F218:G218"/>
    <mergeCell ref="H218:J218"/>
    <mergeCell ref="K222:L222"/>
    <mergeCell ref="K220:L220"/>
    <mergeCell ref="F217:G217"/>
    <mergeCell ref="K217:L217"/>
    <mergeCell ref="A229:E229"/>
    <mergeCell ref="F228:G228"/>
    <mergeCell ref="F216:J216"/>
    <mergeCell ref="A225:E225"/>
    <mergeCell ref="A228:E228"/>
    <mergeCell ref="H227:J227"/>
    <mergeCell ref="F229:G229"/>
    <mergeCell ref="H221:J221"/>
    <mergeCell ref="A222:E222"/>
    <mergeCell ref="M217:N217"/>
    <mergeCell ref="K216:N216"/>
    <mergeCell ref="H217:J217"/>
    <mergeCell ref="E194:E195"/>
    <mergeCell ref="C212:F212"/>
    <mergeCell ref="C196:C197"/>
    <mergeCell ref="C194:C195"/>
    <mergeCell ref="E206:E207"/>
    <mergeCell ref="E208:E209"/>
    <mergeCell ref="G206:G207"/>
    <mergeCell ref="E17:E20"/>
    <mergeCell ref="F17:F20"/>
    <mergeCell ref="G46:G47"/>
    <mergeCell ref="A54:A55"/>
    <mergeCell ref="G56:G57"/>
    <mergeCell ref="G48:G49"/>
    <mergeCell ref="C25:C26"/>
    <mergeCell ref="E46:E47"/>
    <mergeCell ref="E27:E28"/>
    <mergeCell ref="A17:A20"/>
    <mergeCell ref="A73:A74"/>
    <mergeCell ref="E56:E57"/>
    <mergeCell ref="G73:G74"/>
    <mergeCell ref="B67:B103"/>
    <mergeCell ref="A39:A40"/>
    <mergeCell ref="S16:S20"/>
    <mergeCell ref="C43:F43"/>
    <mergeCell ref="C65:F65"/>
    <mergeCell ref="I19:N19"/>
    <mergeCell ref="E37:E38"/>
    <mergeCell ref="G17:O17"/>
    <mergeCell ref="E52:E53"/>
    <mergeCell ref="G98:G99"/>
    <mergeCell ref="C86:C87"/>
    <mergeCell ref="C67:C68"/>
    <mergeCell ref="C85:F85"/>
    <mergeCell ref="C54:C55"/>
    <mergeCell ref="E88:E89"/>
    <mergeCell ref="G86:G87"/>
    <mergeCell ref="D17:D20"/>
    <mergeCell ref="E75:E76"/>
    <mergeCell ref="G69:G70"/>
    <mergeCell ref="E71:E72"/>
    <mergeCell ref="G67:G68"/>
    <mergeCell ref="C50:C51"/>
    <mergeCell ref="G29:G30"/>
    <mergeCell ref="G54:G55"/>
    <mergeCell ref="G41:G42"/>
    <mergeCell ref="C39:C40"/>
    <mergeCell ref="E44:E45"/>
    <mergeCell ref="E23:E24"/>
    <mergeCell ref="G37:G38"/>
    <mergeCell ref="G25:G26"/>
    <mergeCell ref="C37:C38"/>
    <mergeCell ref="G27:G28"/>
    <mergeCell ref="G31:G32"/>
    <mergeCell ref="C27:C28"/>
    <mergeCell ref="A71:A72"/>
    <mergeCell ref="A33:A34"/>
    <mergeCell ref="C44:C45"/>
    <mergeCell ref="A27:A28"/>
    <mergeCell ref="E31:E32"/>
    <mergeCell ref="G21:G22"/>
    <mergeCell ref="G44:G45"/>
    <mergeCell ref="G50:G51"/>
    <mergeCell ref="C52:C53"/>
    <mergeCell ref="B21:B65"/>
    <mergeCell ref="A86:A87"/>
    <mergeCell ref="A109:A110"/>
    <mergeCell ref="C109:C110"/>
    <mergeCell ref="C105:C106"/>
    <mergeCell ref="A88:A89"/>
    <mergeCell ref="A107:A108"/>
    <mergeCell ref="A90:A91"/>
    <mergeCell ref="C180:C181"/>
    <mergeCell ref="B174:B186"/>
    <mergeCell ref="C100:F100"/>
    <mergeCell ref="C103:F103"/>
    <mergeCell ref="C94:C95"/>
    <mergeCell ref="C182:C183"/>
    <mergeCell ref="B105:B143"/>
    <mergeCell ref="E130:E131"/>
    <mergeCell ref="A158:F158"/>
    <mergeCell ref="E134:E135"/>
    <mergeCell ref="C126:C127"/>
    <mergeCell ref="C171:C173"/>
    <mergeCell ref="A157:F157"/>
    <mergeCell ref="E171:E173"/>
    <mergeCell ref="C128:C129"/>
    <mergeCell ref="C132:C133"/>
    <mergeCell ref="E128:E129"/>
    <mergeCell ref="C147:C148"/>
    <mergeCell ref="C149:C150"/>
    <mergeCell ref="A130:A131"/>
    <mergeCell ref="G134:G135"/>
    <mergeCell ref="A171:A173"/>
    <mergeCell ref="E174:E175"/>
    <mergeCell ref="Q172:R172"/>
    <mergeCell ref="D171:D173"/>
    <mergeCell ref="C143:F143"/>
    <mergeCell ref="E136:E137"/>
    <mergeCell ref="G145:G146"/>
    <mergeCell ref="B145:B156"/>
    <mergeCell ref="A134:A135"/>
    <mergeCell ref="E180:E181"/>
    <mergeCell ref="G180:G181"/>
    <mergeCell ref="E178:E179"/>
    <mergeCell ref="G178:G179"/>
    <mergeCell ref="I172:O172"/>
    <mergeCell ref="E176:E177"/>
    <mergeCell ref="G176:G177"/>
    <mergeCell ref="G172:H172"/>
    <mergeCell ref="M230:N230"/>
    <mergeCell ref="F220:G220"/>
    <mergeCell ref="K223:L223"/>
    <mergeCell ref="K224:L224"/>
    <mergeCell ref="K225:L225"/>
    <mergeCell ref="K228:L228"/>
    <mergeCell ref="K229:L229"/>
    <mergeCell ref="K227:L227"/>
    <mergeCell ref="K226:L226"/>
    <mergeCell ref="H226:J226"/>
    <mergeCell ref="M229:N229"/>
    <mergeCell ref="M228:N228"/>
    <mergeCell ref="M227:N227"/>
    <mergeCell ref="H228:J228"/>
    <mergeCell ref="H229:J229"/>
    <mergeCell ref="F227:G227"/>
    <mergeCell ref="M226:N226"/>
    <mergeCell ref="K231:L231"/>
    <mergeCell ref="K232:L232"/>
    <mergeCell ref="M220:N220"/>
    <mergeCell ref="M221:N221"/>
    <mergeCell ref="M222:N222"/>
    <mergeCell ref="M223:N223"/>
    <mergeCell ref="M224:N224"/>
    <mergeCell ref="M225:N225"/>
    <mergeCell ref="K230:L230"/>
    <mergeCell ref="M241:N241"/>
    <mergeCell ref="K239:L239"/>
    <mergeCell ref="K234:L234"/>
    <mergeCell ref="K238:L238"/>
    <mergeCell ref="M238:N238"/>
    <mergeCell ref="M237:N237"/>
    <mergeCell ref="K236:L236"/>
    <mergeCell ref="M234:N234"/>
    <mergeCell ref="M239:N239"/>
    <mergeCell ref="M240:N240"/>
    <mergeCell ref="K242:L242"/>
    <mergeCell ref="M242:N242"/>
    <mergeCell ref="F237:G237"/>
    <mergeCell ref="H237:J237"/>
    <mergeCell ref="F241:G241"/>
    <mergeCell ref="H241:J241"/>
    <mergeCell ref="F239:G239"/>
    <mergeCell ref="H239:J239"/>
    <mergeCell ref="K240:L240"/>
    <mergeCell ref="K241:L241"/>
    <mergeCell ref="M248:N248"/>
    <mergeCell ref="K247:L247"/>
    <mergeCell ref="K248:L248"/>
    <mergeCell ref="A247:E247"/>
    <mergeCell ref="A242:E242"/>
    <mergeCell ref="F247:G247"/>
    <mergeCell ref="H247:J247"/>
    <mergeCell ref="A248:E248"/>
    <mergeCell ref="F248:G248"/>
    <mergeCell ref="H248:J248"/>
    <mergeCell ref="F238:G238"/>
    <mergeCell ref="H238:J238"/>
    <mergeCell ref="F235:G235"/>
    <mergeCell ref="F242:G242"/>
    <mergeCell ref="F224:G224"/>
    <mergeCell ref="F225:G225"/>
    <mergeCell ref="F240:G240"/>
    <mergeCell ref="H240:J240"/>
    <mergeCell ref="H242:J242"/>
    <mergeCell ref="F231:G231"/>
    <mergeCell ref="G109:G110"/>
    <mergeCell ref="E90:E91"/>
    <mergeCell ref="G90:G91"/>
    <mergeCell ref="E105:E106"/>
    <mergeCell ref="E94:E95"/>
    <mergeCell ref="G94:G95"/>
    <mergeCell ref="E96:E97"/>
    <mergeCell ref="G105:G106"/>
    <mergeCell ref="A104:F104"/>
    <mergeCell ref="G96:G97"/>
    <mergeCell ref="G111:G112"/>
    <mergeCell ref="G88:G89"/>
    <mergeCell ref="C107:C108"/>
    <mergeCell ref="G107:G108"/>
    <mergeCell ref="A111:A112"/>
    <mergeCell ref="A94:A95"/>
    <mergeCell ref="C88:C89"/>
    <mergeCell ref="E109:E110"/>
    <mergeCell ref="E98:E99"/>
    <mergeCell ref="E111:E112"/>
    <mergeCell ref="W120:W121"/>
    <mergeCell ref="G182:G183"/>
    <mergeCell ref="G204:G205"/>
    <mergeCell ref="A170:R170"/>
    <mergeCell ref="P172:P173"/>
    <mergeCell ref="C176:C177"/>
    <mergeCell ref="C178:C179"/>
    <mergeCell ref="F171:F173"/>
    <mergeCell ref="C184:C185"/>
    <mergeCell ref="G184:G185"/>
    <mergeCell ref="G208:G209"/>
    <mergeCell ref="B198:B209"/>
    <mergeCell ref="B210:B211"/>
    <mergeCell ref="A224:E224"/>
    <mergeCell ref="A220:E220"/>
    <mergeCell ref="F222:G222"/>
    <mergeCell ref="A218:E218"/>
    <mergeCell ref="G198:G199"/>
    <mergeCell ref="C198:C199"/>
    <mergeCell ref="A216:E217"/>
    <mergeCell ref="A227:E227"/>
    <mergeCell ref="E190:E191"/>
    <mergeCell ref="G190:G191"/>
    <mergeCell ref="E192:E193"/>
    <mergeCell ref="G192:G193"/>
    <mergeCell ref="B187:B197"/>
    <mergeCell ref="E196:E197"/>
    <mergeCell ref="G196:G197"/>
    <mergeCell ref="G194:G195"/>
    <mergeCell ref="E198:E199"/>
    <mergeCell ref="A239:E239"/>
    <mergeCell ref="A240:E240"/>
    <mergeCell ref="A235:E235"/>
    <mergeCell ref="A233:E233"/>
    <mergeCell ref="A238:E238"/>
    <mergeCell ref="A236:E236"/>
    <mergeCell ref="A234:E234"/>
    <mergeCell ref="M231:N231"/>
    <mergeCell ref="A231:E231"/>
    <mergeCell ref="A237:E237"/>
    <mergeCell ref="A230:E230"/>
    <mergeCell ref="A232:E232"/>
    <mergeCell ref="F234:G234"/>
    <mergeCell ref="F233:G233"/>
    <mergeCell ref="F232:G232"/>
    <mergeCell ref="H232:J232"/>
    <mergeCell ref="H230:J230"/>
    <mergeCell ref="A245:E246"/>
    <mergeCell ref="K237:L237"/>
    <mergeCell ref="H235:J235"/>
    <mergeCell ref="M236:N236"/>
    <mergeCell ref="A241:E241"/>
    <mergeCell ref="F219:G219"/>
    <mergeCell ref="H219:J219"/>
    <mergeCell ref="K219:L219"/>
    <mergeCell ref="M219:N219"/>
    <mergeCell ref="F230:G230"/>
  </mergeCells>
  <printOptions/>
  <pageMargins left="0.11811023622047245" right="0.11811023622047245" top="0.3937007874015748" bottom="0.11811023622047245" header="0.15748031496062992" footer="0.2755905511811024"/>
  <pageSetup fitToHeight="0" horizontalDpi="600" verticalDpi="600" orientation="portrait" paperSize="9" scale="70" r:id="rId2"/>
  <rowBreaks count="4" manualBreakCount="4">
    <brk id="66" max="18" man="1"/>
    <brk id="129" max="18" man="1"/>
    <brk id="183" max="18" man="1"/>
    <brk id="22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2014-06-25T12:26:48Z</cp:lastPrinted>
  <dcterms:created xsi:type="dcterms:W3CDTF">2008-01-11T09:51:38Z</dcterms:created>
  <dcterms:modified xsi:type="dcterms:W3CDTF">2017-09-07T19:31:05Z</dcterms:modified>
  <cp:category/>
  <cp:version/>
  <cp:contentType/>
  <cp:contentStatus/>
</cp:coreProperties>
</file>